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blinov_rv\ДСР\220413 Карты заказа\TOR 200 EN\Ready\"/>
    </mc:Choice>
  </mc:AlternateContent>
  <workbookProtection workbookAlgorithmName="SHA-512" workbookHashValue="5di8EeVID0PSEDGs2gIJZhwhHfZKwUlZSxNoPohWPDNaL5PF50T9GBpnLo4bM5kkR61VEY6UaRG+RVujXuu6NA==" workbookSaltValue="6ToX2PeBfHZfKL7W5PuF8Q==" workbookSpinCount="100000" lockStructure="1"/>
  <bookViews>
    <workbookView xWindow="0" yWindow="0" windowWidth="19200" windowHeight="8370"/>
  </bookViews>
  <sheets>
    <sheet name="TOR 150" sheetId="4" r:id="rId1"/>
    <sheet name="HELP" sheetId="6" r:id="rId2"/>
    <sheet name="Лист1" sheetId="5" state="hidden" r:id="rId3"/>
  </sheets>
  <definedNames>
    <definedName name="Илл16">OFFSET(Лист1!$A$2,0,0,COUNTA(Лист1!$A:$A)-1,1)</definedName>
    <definedName name="Ф16">OFFSET(Лист1!$A$2,MATCH('TOR 150'!$W$43,Илл16,0)-1,2+'TOR 150'!$AB$14,1,1)</definedName>
  </definedNames>
  <calcPr calcId="162913"/>
</workbook>
</file>

<file path=xl/calcChain.xml><?xml version="1.0" encoding="utf-8"?>
<calcChain xmlns="http://schemas.openxmlformats.org/spreadsheetml/2006/main">
  <c r="R4" i="4" l="1"/>
  <c r="B14" i="4" l="1"/>
  <c r="AC23" i="4"/>
  <c r="AC22" i="4"/>
  <c r="W36" i="4"/>
  <c r="AC34" i="4" l="1"/>
  <c r="AC33" i="4"/>
  <c r="AA32" i="4" l="1"/>
  <c r="AC19" i="4"/>
  <c r="AC18" i="4"/>
  <c r="O30" i="4" l="1"/>
  <c r="L30" i="4"/>
  <c r="AC30" i="4"/>
  <c r="AC29" i="4"/>
  <c r="AF40" i="4" l="1"/>
  <c r="AC40" i="4"/>
  <c r="AF41" i="4"/>
  <c r="AC27" i="4" l="1"/>
  <c r="O28" i="4" l="1"/>
  <c r="O29" i="4"/>
  <c r="O27" i="4"/>
  <c r="L28" i="4"/>
  <c r="L29" i="4"/>
  <c r="L27" i="4"/>
  <c r="AC45" i="4"/>
  <c r="AC46" i="4"/>
  <c r="AC47" i="4"/>
  <c r="AC48" i="4"/>
  <c r="AC49" i="4"/>
  <c r="AC44" i="4"/>
  <c r="AC41" i="4"/>
  <c r="AF39" i="4"/>
  <c r="AC39" i="4"/>
  <c r="AC28" i="4"/>
  <c r="AC26" i="4" s="1"/>
  <c r="AC38" i="4" l="1"/>
  <c r="AA38" i="4" s="1"/>
  <c r="W38" i="4" s="1"/>
  <c r="W43" i="4"/>
  <c r="AA26" i="4"/>
  <c r="AA21" i="4"/>
  <c r="AA17" i="4"/>
  <c r="W17" i="4" s="1"/>
  <c r="W26" i="4" l="1"/>
  <c r="W21" i="4"/>
  <c r="W25" i="4"/>
  <c r="AA10" i="4" l="1"/>
  <c r="B11" i="4" s="1"/>
  <c r="W32" i="4" l="1"/>
  <c r="B10" i="4" s="1"/>
</calcChain>
</file>

<file path=xl/comments1.xml><?xml version="1.0" encoding="utf-8"?>
<comments xmlns="http://schemas.openxmlformats.org/spreadsheetml/2006/main">
  <authors>
    <author>Николай Архипов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Email:
</t>
        </r>
        <r>
          <rPr>
            <sz val="9"/>
            <color indexed="81"/>
            <rFont val="Tahoma"/>
            <family val="2"/>
            <charset val="204"/>
          </rPr>
          <t>by clicking on the address, a letter will be automatically generated. Please do not forget to save and manually attach this Order Sheet file before sending it!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Prompt:
</t>
        </r>
        <r>
          <rPr>
            <sz val="9"/>
            <color indexed="81"/>
            <rFont val="Tahoma"/>
            <family val="2"/>
            <charset val="204"/>
          </rPr>
          <t>- fill in the data on the installation site and the customer;
- fill in the quantity;
- select the version in each item using the switches;
- inaccessible items are shaded;
- the choice of unacceptable combinations is indicated by an "x";
- fill in the fields highlighted in gray;
- send the order in one of the following ways:
1. click on the e-mail address above and the letter will be generated for sending (attach the Order Sheet file manually);
2. copy the e-mail address above, in the File-Send-As attachment menu, in the field: "To:  paste the copied address";
3. print the sheet and fax or scan to the e-mail above.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Протокол поверки доступен только для МФК.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Attention!
</t>
        </r>
        <r>
          <rPr>
            <sz val="9"/>
            <color indexed="81"/>
            <rFont val="Tahoma"/>
            <family val="2"/>
            <charset val="204"/>
          </rPr>
          <t>When ordering versions supporting IEC 61850, the presence of Ethernet ports is mandatory!</t>
        </r>
        <r>
          <rPr>
            <b/>
            <sz val="9"/>
            <color indexed="81"/>
            <rFont val="Tahoma"/>
            <family val="2"/>
            <charset val="204"/>
          </rPr>
          <t xml:space="preserve">
Data transfer protocols:
</t>
        </r>
        <r>
          <rPr>
            <sz val="9"/>
            <color indexed="81"/>
            <rFont val="Tahoma"/>
            <family val="2"/>
            <charset val="204"/>
          </rPr>
          <t>supported by default: IEC-101, IEC-103, IEC-104, ModBus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Если выбрано "МФК с РЗА и дополнительными ТТ и ТН", то состояние данного переключателя игнорируется!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04"/>
          </rPr>
          <t>Select version from the list.
The terminal image at the top will change.</t>
        </r>
      </text>
    </comment>
  </commentList>
</comments>
</file>

<file path=xl/sharedStrings.xml><?xml version="1.0" encoding="utf-8"?>
<sst xmlns="http://schemas.openxmlformats.org/spreadsheetml/2006/main" count="102" uniqueCount="95">
  <si>
    <t>(</t>
  </si>
  <si>
    <t>входов,</t>
  </si>
  <si>
    <t>вх мфк</t>
  </si>
  <si>
    <t>рел мфк</t>
  </si>
  <si>
    <t>вх рза</t>
  </si>
  <si>
    <t>рел рза</t>
  </si>
  <si>
    <t>реле )</t>
  </si>
  <si>
    <t>Усиленные контакты реле К1.1 Отключить, К1.2 Включить</t>
  </si>
  <si>
    <t>00</t>
  </si>
  <si>
    <t>КЗ корректна?</t>
  </si>
  <si>
    <t>Наличие протокола метрологической поверки средства измерения</t>
  </si>
  <si>
    <t>Исполнение</t>
  </si>
  <si>
    <t>Индекс</t>
  </si>
  <si>
    <t>Навесной монтаж (установка на заднюю стенку ячейки) с выносным пультом ВПТ-03</t>
  </si>
  <si>
    <t>Навесной монтаж (установка на заднюю стенку ячейки) с выносным пультом ВПГ-02</t>
  </si>
  <si>
    <t>Навесной монтаж (установка на заднюю стенку ячейки) с выносным пультом ВПГ-03</t>
  </si>
  <si>
    <t>И3</t>
  </si>
  <si>
    <t>И4</t>
  </si>
  <si>
    <t>И5</t>
  </si>
  <si>
    <t>И6</t>
  </si>
  <si>
    <t>Изображение - 16</t>
  </si>
  <si>
    <t>Изображение - 16К</t>
  </si>
  <si>
    <t>Шифрование кода портов АСУ</t>
  </si>
  <si>
    <t>Запасные 16</t>
  </si>
  <si>
    <t>Запасные 16К</t>
  </si>
  <si>
    <t>Навесной монтаж (установка на заднюю стенку ячейки) с выносным пультом ВПТ-02</t>
  </si>
  <si>
    <t>01</t>
  </si>
  <si>
    <t>1 блок (220 В)</t>
  </si>
  <si>
    <t>2 блока (220 В)</t>
  </si>
  <si>
    <t>04</t>
  </si>
  <si>
    <t>24</t>
  </si>
  <si>
    <t>30</t>
  </si>
  <si>
    <t>ORDER SHEET</t>
  </si>
  <si>
    <t>PROTECTION AND AUTOMATION DEVICES FOR BAYS 6-35 kV TOR 150</t>
  </si>
  <si>
    <t>Manufacturer:</t>
  </si>
  <si>
    <t>Relematika LLC, 428020, Yakovleva Avenue 1, Cheboksary, Russian Federation</t>
  </si>
  <si>
    <t>Tel.: (8352) 24-06-50, fax: (8352) 24-02-43, e-mail:</t>
  </si>
  <si>
    <t>Customer</t>
  </si>
  <si>
    <t>Contact person (Full name)</t>
  </si>
  <si>
    <t>Telefon, fax, e-mail</t>
  </si>
  <si>
    <t>Installation site</t>
  </si>
  <si>
    <t>Quantity:</t>
  </si>
  <si>
    <t>pcs.</t>
  </si>
  <si>
    <t>Functional version</t>
  </si>
  <si>
    <t>PAC measuring circuits version</t>
  </si>
  <si>
    <t xml:space="preserve">2CT (5 А) + 1CТ (5/0,25 А) + 1VT (100 V) </t>
  </si>
  <si>
    <t>4VT (100 V)</t>
  </si>
  <si>
    <t>PAC terminal on BL, IB or SB (list of functions is given in OM2)</t>
  </si>
  <si>
    <t>Busbar VT protection terminal (list of functions is given in OM2)</t>
  </si>
  <si>
    <t>Input / output circuits version</t>
  </si>
  <si>
    <t xml:space="preserve">1 unit </t>
  </si>
  <si>
    <t xml:space="preserve">2 units </t>
  </si>
  <si>
    <t>inputs,</t>
  </si>
  <si>
    <t>relays )</t>
  </si>
  <si>
    <t>Port 1 - RS-485 (XT1)</t>
  </si>
  <si>
    <t>Ethernet ports (XT3, XT4)</t>
  </si>
  <si>
    <t>IEC 61850-8-1 standard support (MMS, GOOSE)</t>
  </si>
  <si>
    <t>Rated operating voltage, application area</t>
  </si>
  <si>
    <t>=/~220 V</t>
  </si>
  <si>
    <t>=/~110 V</t>
  </si>
  <si>
    <t>220 V powered by CT</t>
  </si>
  <si>
    <t>110 V powered by TT</t>
  </si>
  <si>
    <t>HMI interface version</t>
  </si>
  <si>
    <t>With display</t>
  </si>
  <si>
    <t>Without display</t>
  </si>
  <si>
    <t>sets</t>
  </si>
  <si>
    <t>Additional requirements</t>
  </si>
  <si>
    <t>Position</t>
  </si>
  <si>
    <t>Signature, Full name</t>
  </si>
  <si>
    <t>TOR 150</t>
  </si>
  <si>
    <t>Note: The choice of invalid combinations is indicated by an "x" and a warning message appears.</t>
  </si>
  <si>
    <t>D1</t>
  </si>
  <si>
    <t>D0</t>
  </si>
  <si>
    <t>Help:</t>
  </si>
  <si>
    <t>1. Fill in the data about the customer and about the installation site in the fields highlighted in gray;</t>
  </si>
  <si>
    <t>2. Enter the quantity of ordered IEDs in the field highlighted in gray;</t>
  </si>
  <si>
    <t xml:space="preserve">     (after that, the inscription "Instructions for filling out are given on the 'HELP' sheet" will disappear)</t>
  </si>
  <si>
    <t>3. Select the IED version in each item using the switches;</t>
  </si>
  <si>
    <t>4. Select the IED version of the communication ports in each item using the switches;</t>
  </si>
  <si>
    <t xml:space="preserve">     When ordering versions supporting IEC 61850, the presence of Ethernet ports is mandatory!</t>
  </si>
  <si>
    <t xml:space="preserve">    Communication protocols: supported by default: IEC-101, IEC-103, IEC-104, ModBus.</t>
  </si>
  <si>
    <r>
      <t xml:space="preserve">     If the </t>
    </r>
    <r>
      <rPr>
        <b/>
        <sz val="11"/>
        <color theme="1"/>
        <rFont val="Calibri"/>
        <family val="2"/>
        <charset val="204"/>
        <scheme val="minor"/>
      </rPr>
      <t xml:space="preserve">Ethernet Ports </t>
    </r>
    <r>
      <rPr>
        <sz val="11"/>
        <color theme="1"/>
        <rFont val="Calibri"/>
        <family val="2"/>
        <charset val="204"/>
        <scheme val="minor"/>
      </rPr>
      <t>item is missing, the IEC 61850 switch state is ignored!</t>
    </r>
  </si>
  <si>
    <t xml:space="preserve">     Unavailable item combinations are shaded;</t>
  </si>
  <si>
    <r>
      <t xml:space="preserve">5. Select the </t>
    </r>
    <r>
      <rPr>
        <b/>
        <sz val="11"/>
        <color theme="1"/>
        <rFont val="Calibri"/>
        <family val="2"/>
        <charset val="204"/>
        <scheme val="minor"/>
      </rPr>
      <t>Rated operating voltage</t>
    </r>
    <r>
      <rPr>
        <sz val="11"/>
        <color theme="1"/>
        <rFont val="Calibri"/>
        <family val="2"/>
        <charset val="204"/>
        <scheme val="minor"/>
      </rPr>
      <t xml:space="preserve"> variant using the switches;</t>
    </r>
  </si>
  <si>
    <r>
      <t>6. Select the</t>
    </r>
    <r>
      <rPr>
        <b/>
        <sz val="11"/>
        <color theme="1"/>
        <rFont val="Calibri"/>
        <family val="2"/>
        <charset val="204"/>
        <scheme val="minor"/>
      </rPr>
      <t xml:space="preserve"> Rack design</t>
    </r>
    <r>
      <rPr>
        <sz val="11"/>
        <color theme="1"/>
        <rFont val="Calibri"/>
        <family val="2"/>
        <charset val="204"/>
        <scheme val="minor"/>
      </rPr>
      <t xml:space="preserve"> using the switches;</t>
    </r>
  </si>
  <si>
    <t xml:space="preserve">     (the IED image at the top matches the selected one);</t>
  </si>
  <si>
    <t>7. If you have additional requirements, then fill in the grayed out fields;</t>
  </si>
  <si>
    <t>8. Save the Order sheet in PDF format (File-Export-Create PDF document);</t>
  </si>
  <si>
    <t>9. Send the order in one of the following ways:</t>
  </si>
  <si>
    <r>
      <t xml:space="preserve">- click on the </t>
    </r>
    <r>
      <rPr>
        <b/>
        <sz val="11"/>
        <color theme="1"/>
        <rFont val="Calibri"/>
        <family val="2"/>
        <charset val="204"/>
        <scheme val="minor"/>
      </rPr>
      <t>e-mail</t>
    </r>
    <r>
      <rPr>
        <sz val="11"/>
        <color theme="1"/>
        <rFont val="Calibri"/>
        <family val="2"/>
        <charset val="204"/>
        <scheme val="minor"/>
      </rPr>
      <t xml:space="preserve"> address in the header, and the letter for sending will be generated automatically (attach the PDF file of the order sheet manually);</t>
    </r>
  </si>
  <si>
    <r>
      <t xml:space="preserve">- copy the </t>
    </r>
    <r>
      <rPr>
        <b/>
        <sz val="11"/>
        <color theme="1"/>
        <rFont val="Calibri"/>
        <family val="2"/>
        <charset val="204"/>
        <scheme val="minor"/>
      </rPr>
      <t>e-mail</t>
    </r>
    <r>
      <rPr>
        <sz val="11"/>
        <color theme="1"/>
        <rFont val="Calibri"/>
        <family val="2"/>
        <charset val="204"/>
        <scheme val="minor"/>
      </rPr>
      <t xml:space="preserve"> address in the header, create a message in your mailbox, attach a PDF file to it, in the field: To:  paste the copied address;</t>
    </r>
  </si>
  <si>
    <r>
      <t xml:space="preserve">- print the sheet and fax or scan to the </t>
    </r>
    <r>
      <rPr>
        <b/>
        <sz val="11"/>
        <color theme="1"/>
        <rFont val="Calibri"/>
        <family val="2"/>
        <charset val="204"/>
        <scheme val="minor"/>
      </rPr>
      <t xml:space="preserve">e-mail </t>
    </r>
    <r>
      <rPr>
        <sz val="11"/>
        <color theme="1"/>
        <rFont val="Calibri"/>
        <family val="2"/>
        <charset val="204"/>
        <scheme val="minor"/>
      </rPr>
      <t>(fax number and e-mail are indicated in the header);</t>
    </r>
  </si>
  <si>
    <t>10. To start filling out the Order sheet, go to the sheet</t>
  </si>
  <si>
    <t>Service software with communication cable for USB port:</t>
  </si>
  <si>
    <t>Communication port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</si>
</sst>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7E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5" fillId="0" borderId="0" xfId="0" quotePrefix="1" applyFont="1" applyAlignment="1" applyProtection="1">
      <alignment horizontal="right"/>
      <protection locked="0" hidden="1"/>
    </xf>
    <xf numFmtId="0" fontId="11" fillId="0" borderId="0" xfId="0" applyFont="1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6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quotePrefix="1" applyFont="1" applyBorder="1" applyProtection="1">
      <protection hidden="1"/>
    </xf>
    <xf numFmtId="0" fontId="8" fillId="0" borderId="0" xfId="0" quotePrefix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0" fontId="7" fillId="0" borderId="10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16" fillId="0" borderId="0" xfId="0" applyFont="1" applyProtection="1">
      <protection locked="0" hidden="1"/>
    </xf>
    <xf numFmtId="0" fontId="17" fillId="0" borderId="0" xfId="0" applyFont="1" applyBorder="1" applyProtection="1">
      <protection hidden="1"/>
    </xf>
    <xf numFmtId="0" fontId="5" fillId="4" borderId="0" xfId="0" applyFont="1" applyFill="1" applyProtection="1">
      <protection locked="0" hidden="1"/>
    </xf>
    <xf numFmtId="49" fontId="5" fillId="4" borderId="0" xfId="0" quotePrefix="1" applyNumberFormat="1" applyFont="1" applyFill="1" applyAlignment="1" applyProtection="1">
      <alignment horizontal="right"/>
      <protection locked="0" hidden="1"/>
    </xf>
    <xf numFmtId="0" fontId="18" fillId="0" borderId="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quotePrefix="1" applyFont="1" applyProtection="1">
      <protection hidden="1"/>
    </xf>
    <xf numFmtId="0" fontId="3" fillId="0" borderId="0" xfId="1" applyProtection="1">
      <protection locked="0"/>
    </xf>
    <xf numFmtId="0" fontId="5" fillId="4" borderId="0" xfId="0" quotePrefix="1" applyFont="1" applyFill="1" applyAlignment="1" applyProtection="1">
      <alignment horizontal="right"/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Protection="1">
      <protection hidden="1"/>
    </xf>
    <xf numFmtId="0" fontId="14" fillId="0" borderId="11" xfId="0" applyFont="1" applyBorder="1" applyAlignment="1" applyProtection="1">
      <alignment horizontal="center" vertical="top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locked="0" hidden="1"/>
    </xf>
    <xf numFmtId="0" fontId="7" fillId="2" borderId="8" xfId="0" applyFont="1" applyFill="1" applyBorder="1" applyAlignment="1" applyProtection="1">
      <alignment horizontal="left"/>
      <protection locked="0" hidden="1"/>
    </xf>
    <xf numFmtId="0" fontId="7" fillId="2" borderId="2" xfId="0" applyFont="1" applyFill="1" applyBorder="1" applyAlignment="1" applyProtection="1">
      <alignment horizontal="left"/>
      <protection locked="0" hidden="1"/>
    </xf>
    <xf numFmtId="0" fontId="7" fillId="2" borderId="9" xfId="0" applyFont="1" applyFill="1" applyBorder="1" applyAlignment="1" applyProtection="1">
      <alignment horizontal="left"/>
      <protection locked="0"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13" fillId="0" borderId="0" xfId="1" applyFont="1" applyBorder="1" applyAlignment="1" applyProtection="1">
      <alignment horizontal="left"/>
      <protection locked="0" hidden="1"/>
    </xf>
    <xf numFmtId="0" fontId="13" fillId="0" borderId="7" xfId="1" applyFont="1" applyBorder="1" applyAlignment="1" applyProtection="1">
      <alignment horizontal="left"/>
      <protection locked="0"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 wrapText="1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right"/>
      <protection locked="0" hidden="1"/>
    </xf>
    <xf numFmtId="0" fontId="5" fillId="2" borderId="2" xfId="0" applyFont="1" applyFill="1" applyBorder="1" applyAlignment="1" applyProtection="1">
      <alignment horizontal="left"/>
      <protection locked="0" hidden="1"/>
    </xf>
    <xf numFmtId="0" fontId="5" fillId="2" borderId="1" xfId="0" applyFont="1" applyFill="1" applyBorder="1" applyAlignment="1" applyProtection="1">
      <alignment horizontal="left"/>
      <protection locked="0" hidden="1"/>
    </xf>
  </cellXfs>
  <cellStyles count="2">
    <cellStyle name="Гиперссылка" xfId="1" builtinId="8"/>
    <cellStyle name="Обычный" xfId="0" builtinId="0"/>
  </cellStyles>
  <dxfs count="8"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  <dxf>
      <font>
        <strike val="0"/>
        <color theme="0" tint="-0.24994659260841701"/>
        <name val="Calibri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9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7" Type="http://schemas.openxmlformats.org/officeDocument/2006/relationships/image" Target="../media/image8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10</xdr:row>
          <xdr:rowOff>0</xdr:rowOff>
        </xdr:from>
        <xdr:to>
          <xdr:col>4</xdr:col>
          <xdr:colOff>19050</xdr:colOff>
          <xdr:row>10</xdr:row>
          <xdr:rowOff>0</xdr:rowOff>
        </xdr:to>
        <xdr:sp macro="" textlink="">
          <xdr:nvSpPr>
            <xdr:cNvPr id="4104" name="Image1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10</xdr:row>
          <xdr:rowOff>0</xdr:rowOff>
        </xdr:from>
        <xdr:to>
          <xdr:col>16</xdr:col>
          <xdr:colOff>390525</xdr:colOff>
          <xdr:row>10</xdr:row>
          <xdr:rowOff>0</xdr:rowOff>
        </xdr:to>
        <xdr:sp macro="" textlink="">
          <xdr:nvSpPr>
            <xdr:cNvPr id="4105" name="Image2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21</xdr:row>
          <xdr:rowOff>0</xdr:rowOff>
        </xdr:from>
        <xdr:to>
          <xdr:col>1</xdr:col>
          <xdr:colOff>190500</xdr:colOff>
          <xdr:row>21</xdr:row>
          <xdr:rowOff>0</xdr:rowOff>
        </xdr:to>
        <xdr:sp macro="" textlink="">
          <xdr:nvSpPr>
            <xdr:cNvPr id="4125" name="OptionButton7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24</xdr:row>
          <xdr:rowOff>0</xdr:rowOff>
        </xdr:from>
        <xdr:to>
          <xdr:col>1</xdr:col>
          <xdr:colOff>190500</xdr:colOff>
          <xdr:row>24</xdr:row>
          <xdr:rowOff>0</xdr:rowOff>
        </xdr:to>
        <xdr:sp macro="" textlink="">
          <xdr:nvSpPr>
            <xdr:cNvPr id="4127" name="OptionButton9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24</xdr:row>
          <xdr:rowOff>0</xdr:rowOff>
        </xdr:from>
        <xdr:to>
          <xdr:col>1</xdr:col>
          <xdr:colOff>190500</xdr:colOff>
          <xdr:row>24</xdr:row>
          <xdr:rowOff>0</xdr:rowOff>
        </xdr:to>
        <xdr:sp macro="" textlink="">
          <xdr:nvSpPr>
            <xdr:cNvPr id="4128" name="OptionButton10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26</xdr:row>
          <xdr:rowOff>19050</xdr:rowOff>
        </xdr:from>
        <xdr:to>
          <xdr:col>1</xdr:col>
          <xdr:colOff>190500</xdr:colOff>
          <xdr:row>26</xdr:row>
          <xdr:rowOff>152400</xdr:rowOff>
        </xdr:to>
        <xdr:sp macro="" textlink="">
          <xdr:nvSpPr>
            <xdr:cNvPr id="4129" name="OptionButton11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27</xdr:row>
          <xdr:rowOff>19050</xdr:rowOff>
        </xdr:from>
        <xdr:to>
          <xdr:col>1</xdr:col>
          <xdr:colOff>190500</xdr:colOff>
          <xdr:row>27</xdr:row>
          <xdr:rowOff>152400</xdr:rowOff>
        </xdr:to>
        <xdr:sp macro="" textlink="">
          <xdr:nvSpPr>
            <xdr:cNvPr id="4130" name="OptionButton12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28</xdr:row>
          <xdr:rowOff>19050</xdr:rowOff>
        </xdr:from>
        <xdr:to>
          <xdr:col>1</xdr:col>
          <xdr:colOff>190500</xdr:colOff>
          <xdr:row>28</xdr:row>
          <xdr:rowOff>152400</xdr:rowOff>
        </xdr:to>
        <xdr:sp macro="" textlink="">
          <xdr:nvSpPr>
            <xdr:cNvPr id="4131" name="OptionButton13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35</xdr:row>
          <xdr:rowOff>0</xdr:rowOff>
        </xdr:from>
        <xdr:to>
          <xdr:col>1</xdr:col>
          <xdr:colOff>200025</xdr:colOff>
          <xdr:row>35</xdr:row>
          <xdr:rowOff>0</xdr:rowOff>
        </xdr:to>
        <xdr:sp macro="" textlink="">
          <xdr:nvSpPr>
            <xdr:cNvPr id="4132" name="OptionButton14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35</xdr:row>
          <xdr:rowOff>0</xdr:rowOff>
        </xdr:from>
        <xdr:to>
          <xdr:col>1</xdr:col>
          <xdr:colOff>200025</xdr:colOff>
          <xdr:row>35</xdr:row>
          <xdr:rowOff>0</xdr:rowOff>
        </xdr:to>
        <xdr:sp macro="" textlink="">
          <xdr:nvSpPr>
            <xdr:cNvPr id="4133" name="OptionButton15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24</xdr:row>
          <xdr:rowOff>19050</xdr:rowOff>
        </xdr:from>
        <xdr:to>
          <xdr:col>1</xdr:col>
          <xdr:colOff>200025</xdr:colOff>
          <xdr:row>24</xdr:row>
          <xdr:rowOff>152400</xdr:rowOff>
        </xdr:to>
        <xdr:sp macro="" textlink="">
          <xdr:nvSpPr>
            <xdr:cNvPr id="4141" name="CheckBox1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38</xdr:row>
          <xdr:rowOff>19050</xdr:rowOff>
        </xdr:from>
        <xdr:to>
          <xdr:col>1</xdr:col>
          <xdr:colOff>190500</xdr:colOff>
          <xdr:row>38</xdr:row>
          <xdr:rowOff>152400</xdr:rowOff>
        </xdr:to>
        <xdr:sp macro="" textlink="">
          <xdr:nvSpPr>
            <xdr:cNvPr id="4142" name="OptionButton23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19050</xdr:rowOff>
        </xdr:from>
        <xdr:to>
          <xdr:col>8</xdr:col>
          <xdr:colOff>180975</xdr:colOff>
          <xdr:row>38</xdr:row>
          <xdr:rowOff>152400</xdr:rowOff>
        </xdr:to>
        <xdr:sp macro="" textlink="">
          <xdr:nvSpPr>
            <xdr:cNvPr id="4143" name="OptionButton24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40</xdr:row>
          <xdr:rowOff>19050</xdr:rowOff>
        </xdr:from>
        <xdr:to>
          <xdr:col>1</xdr:col>
          <xdr:colOff>200025</xdr:colOff>
          <xdr:row>40</xdr:row>
          <xdr:rowOff>152400</xdr:rowOff>
        </xdr:to>
        <xdr:sp macro="" textlink="">
          <xdr:nvSpPr>
            <xdr:cNvPr id="4144" name="CheckBox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35</xdr:row>
          <xdr:rowOff>19050</xdr:rowOff>
        </xdr:from>
        <xdr:to>
          <xdr:col>1</xdr:col>
          <xdr:colOff>200025</xdr:colOff>
          <xdr:row>35</xdr:row>
          <xdr:rowOff>152400</xdr:rowOff>
        </xdr:to>
        <xdr:sp macro="" textlink="">
          <xdr:nvSpPr>
            <xdr:cNvPr id="4145" name="CheckBox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35</xdr:row>
          <xdr:rowOff>0</xdr:rowOff>
        </xdr:from>
        <xdr:to>
          <xdr:col>1</xdr:col>
          <xdr:colOff>200025</xdr:colOff>
          <xdr:row>35</xdr:row>
          <xdr:rowOff>0</xdr:rowOff>
        </xdr:to>
        <xdr:sp macro="" textlink="">
          <xdr:nvSpPr>
            <xdr:cNvPr id="4146" name="CheckBox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8</xdr:row>
          <xdr:rowOff>22860</xdr:rowOff>
        </xdr:from>
        <xdr:to>
          <xdr:col>22</xdr:col>
          <xdr:colOff>6460</xdr:colOff>
          <xdr:row>14</xdr:row>
          <xdr:rowOff>112312</xdr:rowOff>
        </xdr:to>
        <xdr:pic>
          <xdr:nvPicPr>
            <xdr:cNvPr id="4203" name="Рисунок 4">
              <a:extLs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Ф16" spid="_x0000_s44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120432" y="1348077"/>
              <a:ext cx="1352550" cy="1257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43</xdr:row>
          <xdr:rowOff>28575</xdr:rowOff>
        </xdr:from>
        <xdr:to>
          <xdr:col>1</xdr:col>
          <xdr:colOff>209550</xdr:colOff>
          <xdr:row>43</xdr:row>
          <xdr:rowOff>161925</xdr:rowOff>
        </xdr:to>
        <xdr:sp macro="" textlink="">
          <xdr:nvSpPr>
            <xdr:cNvPr id="4213" name="OptionButton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44</xdr:row>
          <xdr:rowOff>19050</xdr:rowOff>
        </xdr:from>
        <xdr:to>
          <xdr:col>1</xdr:col>
          <xdr:colOff>209550</xdr:colOff>
          <xdr:row>44</xdr:row>
          <xdr:rowOff>152400</xdr:rowOff>
        </xdr:to>
        <xdr:sp macro="" textlink="">
          <xdr:nvSpPr>
            <xdr:cNvPr id="4214" name="OptionButton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45</xdr:row>
          <xdr:rowOff>28575</xdr:rowOff>
        </xdr:from>
        <xdr:to>
          <xdr:col>1</xdr:col>
          <xdr:colOff>209550</xdr:colOff>
          <xdr:row>45</xdr:row>
          <xdr:rowOff>161925</xdr:rowOff>
        </xdr:to>
        <xdr:sp macro="" textlink="">
          <xdr:nvSpPr>
            <xdr:cNvPr id="4215" name="OptionButton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46</xdr:row>
          <xdr:rowOff>28575</xdr:rowOff>
        </xdr:from>
        <xdr:to>
          <xdr:col>1</xdr:col>
          <xdr:colOff>209550</xdr:colOff>
          <xdr:row>46</xdr:row>
          <xdr:rowOff>161925</xdr:rowOff>
        </xdr:to>
        <xdr:sp macro="" textlink="">
          <xdr:nvSpPr>
            <xdr:cNvPr id="4216" name="OptionButton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47</xdr:row>
          <xdr:rowOff>19050</xdr:rowOff>
        </xdr:from>
        <xdr:to>
          <xdr:col>1</xdr:col>
          <xdr:colOff>209550</xdr:colOff>
          <xdr:row>47</xdr:row>
          <xdr:rowOff>152400</xdr:rowOff>
        </xdr:to>
        <xdr:sp macro="" textlink="">
          <xdr:nvSpPr>
            <xdr:cNvPr id="4217" name="OptionButton5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48</xdr:row>
          <xdr:rowOff>28575</xdr:rowOff>
        </xdr:from>
        <xdr:to>
          <xdr:col>1</xdr:col>
          <xdr:colOff>209550</xdr:colOff>
          <xdr:row>48</xdr:row>
          <xdr:rowOff>161925</xdr:rowOff>
        </xdr:to>
        <xdr:sp macro="" textlink="">
          <xdr:nvSpPr>
            <xdr:cNvPr id="4218" name="OptionButton6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26</xdr:row>
          <xdr:rowOff>0</xdr:rowOff>
        </xdr:from>
        <xdr:to>
          <xdr:col>1</xdr:col>
          <xdr:colOff>190500</xdr:colOff>
          <xdr:row>26</xdr:row>
          <xdr:rowOff>0</xdr:rowOff>
        </xdr:to>
        <xdr:sp macro="" textlink="">
          <xdr:nvSpPr>
            <xdr:cNvPr id="4248" name="OptionButton2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39</xdr:row>
          <xdr:rowOff>19050</xdr:rowOff>
        </xdr:from>
        <xdr:to>
          <xdr:col>8</xdr:col>
          <xdr:colOff>180975</xdr:colOff>
          <xdr:row>39</xdr:row>
          <xdr:rowOff>152400</xdr:rowOff>
        </xdr:to>
        <xdr:sp macro="" textlink="">
          <xdr:nvSpPr>
            <xdr:cNvPr id="4314" name="OptionButton19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28575</xdr:rowOff>
        </xdr:from>
        <xdr:to>
          <xdr:col>1</xdr:col>
          <xdr:colOff>190500</xdr:colOff>
          <xdr:row>49</xdr:row>
          <xdr:rowOff>0</xdr:rowOff>
        </xdr:to>
        <xdr:sp macro="" textlink="">
          <xdr:nvSpPr>
            <xdr:cNvPr id="4316" name="OptionButton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29</xdr:row>
          <xdr:rowOff>9525</xdr:rowOff>
        </xdr:from>
        <xdr:to>
          <xdr:col>1</xdr:col>
          <xdr:colOff>190500</xdr:colOff>
          <xdr:row>29</xdr:row>
          <xdr:rowOff>142875</xdr:rowOff>
        </xdr:to>
        <xdr:sp macro="" textlink="">
          <xdr:nvSpPr>
            <xdr:cNvPr id="4337" name="OptionButton2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18</xdr:row>
          <xdr:rowOff>28575</xdr:rowOff>
        </xdr:from>
        <xdr:to>
          <xdr:col>1</xdr:col>
          <xdr:colOff>190500</xdr:colOff>
          <xdr:row>19</xdr:row>
          <xdr:rowOff>0</xdr:rowOff>
        </xdr:to>
        <xdr:sp macro="" textlink="">
          <xdr:nvSpPr>
            <xdr:cNvPr id="4346" name="OptionButton22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19050</xdr:rowOff>
        </xdr:from>
        <xdr:to>
          <xdr:col>1</xdr:col>
          <xdr:colOff>190500</xdr:colOff>
          <xdr:row>17</xdr:row>
          <xdr:rowOff>152400</xdr:rowOff>
        </xdr:to>
        <xdr:sp macro="" textlink="">
          <xdr:nvSpPr>
            <xdr:cNvPr id="4347" name="OptionButton2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21</xdr:row>
          <xdr:rowOff>28575</xdr:rowOff>
        </xdr:from>
        <xdr:to>
          <xdr:col>1</xdr:col>
          <xdr:colOff>190500</xdr:colOff>
          <xdr:row>22</xdr:row>
          <xdr:rowOff>0</xdr:rowOff>
        </xdr:to>
        <xdr:sp macro="" textlink="">
          <xdr:nvSpPr>
            <xdr:cNvPr id="4348" name="OptionButton27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22</xdr:row>
          <xdr:rowOff>19050</xdr:rowOff>
        </xdr:from>
        <xdr:to>
          <xdr:col>1</xdr:col>
          <xdr:colOff>190500</xdr:colOff>
          <xdr:row>22</xdr:row>
          <xdr:rowOff>152400</xdr:rowOff>
        </xdr:to>
        <xdr:sp macro="" textlink="">
          <xdr:nvSpPr>
            <xdr:cNvPr id="4351" name="OptionButton8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32</xdr:row>
          <xdr:rowOff>19050</xdr:rowOff>
        </xdr:from>
        <xdr:to>
          <xdr:col>1</xdr:col>
          <xdr:colOff>200025</xdr:colOff>
          <xdr:row>32</xdr:row>
          <xdr:rowOff>152400</xdr:rowOff>
        </xdr:to>
        <xdr:sp macro="" textlink="">
          <xdr:nvSpPr>
            <xdr:cNvPr id="4360" name="CheckBox5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33</xdr:row>
          <xdr:rowOff>19050</xdr:rowOff>
        </xdr:from>
        <xdr:to>
          <xdr:col>1</xdr:col>
          <xdr:colOff>200025</xdr:colOff>
          <xdr:row>33</xdr:row>
          <xdr:rowOff>152400</xdr:rowOff>
        </xdr:to>
        <xdr:sp macro="" textlink="">
          <xdr:nvSpPr>
            <xdr:cNvPr id="4362" name="CheckBox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1</xdr:row>
      <xdr:rowOff>7620</xdr:rowOff>
    </xdr:from>
    <xdr:to>
      <xdr:col>2</xdr:col>
      <xdr:colOff>1163869</xdr:colOff>
      <xdr:row>1</xdr:row>
      <xdr:rowOff>1259100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" y="190500"/>
          <a:ext cx="912409" cy="1251480"/>
        </a:xfrm>
        <a:prstGeom prst="rect">
          <a:avLst/>
        </a:prstGeom>
      </xdr:spPr>
    </xdr:pic>
    <xdr:clientData/>
  </xdr:twoCellAnchor>
  <xdr:twoCellAnchor editAs="oneCell">
    <xdr:from>
      <xdr:col>2</xdr:col>
      <xdr:colOff>236220</xdr:colOff>
      <xdr:row>2</xdr:row>
      <xdr:rowOff>22860</xdr:rowOff>
    </xdr:from>
    <xdr:to>
      <xdr:col>2</xdr:col>
      <xdr:colOff>1148629</xdr:colOff>
      <xdr:row>2</xdr:row>
      <xdr:rowOff>1249680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1470660"/>
          <a:ext cx="912409" cy="1226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9.xml"/><Relationship Id="rId39" Type="http://schemas.openxmlformats.org/officeDocument/2006/relationships/control" Target="../activeX/activeX31.xml"/><Relationship Id="rId21" Type="http://schemas.openxmlformats.org/officeDocument/2006/relationships/image" Target="../media/image4.emf"/><Relationship Id="rId34" Type="http://schemas.openxmlformats.org/officeDocument/2006/relationships/control" Target="../activeX/activeX26.xml"/><Relationship Id="rId42" Type="http://schemas.openxmlformats.org/officeDocument/2006/relationships/comments" Target="../comments1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2.xml"/><Relationship Id="rId41" Type="http://schemas.openxmlformats.org/officeDocument/2006/relationships/control" Target="../activeX/activeX3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9.xml"/><Relationship Id="rId40" Type="http://schemas.openxmlformats.org/officeDocument/2006/relationships/image" Target="../media/image6.emf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1.xml"/><Relationship Id="rId36" Type="http://schemas.openxmlformats.org/officeDocument/2006/relationships/control" Target="../activeX/activeX28.xml"/><Relationship Id="rId10" Type="http://schemas.openxmlformats.org/officeDocument/2006/relationships/control" Target="../activeX/activeX5.xml"/><Relationship Id="rId19" Type="http://schemas.openxmlformats.org/officeDocument/2006/relationships/image" Target="../media/image3.emf"/><Relationship Id="rId31" Type="http://schemas.openxmlformats.org/officeDocument/2006/relationships/image" Target="../media/image5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20.xml"/><Relationship Id="rId30" Type="http://schemas.openxmlformats.org/officeDocument/2006/relationships/control" Target="../activeX/activeX23.xml"/><Relationship Id="rId35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8.xml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3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K80"/>
  <sheetViews>
    <sheetView showGridLines="0" showRowColHeaders="0" tabSelected="1" showRuler="0" zoomScaleNormal="100" zoomScaleSheetLayoutView="100" zoomScalePageLayoutView="85" workbookViewId="0">
      <selection activeCell="F12" sqref="F12:G12"/>
    </sheetView>
  </sheetViews>
  <sheetFormatPr defaultColWidth="8.85546875" defaultRowHeight="14.25" x14ac:dyDescent="0.2"/>
  <cols>
    <col min="1" max="26" width="3.7109375" style="2" customWidth="1"/>
    <col min="27" max="34" width="8.85546875" style="3" hidden="1" customWidth="1"/>
    <col min="35" max="37" width="8.85546875" style="3" customWidth="1"/>
    <col min="38" max="16384" width="8.85546875" style="2"/>
  </cols>
  <sheetData>
    <row r="1" spans="1:37" ht="13.15" customHeight="1" x14ac:dyDescent="0.25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37" ht="13.15" customHeight="1" x14ac:dyDescent="0.2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</row>
    <row r="3" spans="1:37" ht="13.15" customHeight="1" x14ac:dyDescent="0.2">
      <c r="A3" s="58" t="s">
        <v>34</v>
      </c>
      <c r="B3" s="59"/>
      <c r="C3" s="59"/>
      <c r="D3" s="59"/>
      <c r="E3" s="59"/>
      <c r="F3" s="59"/>
      <c r="G3" s="60" t="s">
        <v>35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</row>
    <row r="4" spans="1:37" ht="13.15" customHeight="1" x14ac:dyDescent="0.2">
      <c r="A4" s="58"/>
      <c r="B4" s="59"/>
      <c r="C4" s="59"/>
      <c r="D4" s="59"/>
      <c r="E4" s="59"/>
      <c r="F4" s="59"/>
      <c r="G4" s="67" t="s">
        <v>36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2" t="str">
        <f>IF($AA$10,HYPERLINK("mailto:market@relematika.ru?cc=support@relematika.ru&amp;subject=Order: IED TOR 150&amp;body=Good afternoon!%0APlease accept the order for the IED "&amp;$B$10&amp;" in quantity "&amp;F12&amp;" pcs.","market@relematika.ru"),"market@relematika.ru")</f>
        <v>market@relematika.ru</v>
      </c>
      <c r="S4" s="62"/>
      <c r="T4" s="62"/>
      <c r="U4" s="62"/>
      <c r="V4" s="62"/>
      <c r="W4" s="62"/>
      <c r="X4" s="63"/>
    </row>
    <row r="5" spans="1:37" ht="13.15" customHeight="1" x14ac:dyDescent="0.2">
      <c r="A5" s="68" t="s">
        <v>37</v>
      </c>
      <c r="B5" s="69"/>
      <c r="C5" s="69"/>
      <c r="D5" s="69"/>
      <c r="E5" s="69"/>
      <c r="F5" s="69"/>
      <c r="G5" s="6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</row>
    <row r="6" spans="1:37" ht="13.15" customHeight="1" x14ac:dyDescent="0.2">
      <c r="A6" s="70" t="s">
        <v>38</v>
      </c>
      <c r="B6" s="71"/>
      <c r="C6" s="71"/>
      <c r="D6" s="71"/>
      <c r="E6" s="71"/>
      <c r="F6" s="71"/>
      <c r="G6" s="71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</row>
    <row r="7" spans="1:37" ht="13.15" customHeight="1" x14ac:dyDescent="0.2">
      <c r="A7" s="70" t="s">
        <v>39</v>
      </c>
      <c r="B7" s="71"/>
      <c r="C7" s="71"/>
      <c r="D7" s="71"/>
      <c r="E7" s="71"/>
      <c r="F7" s="71"/>
      <c r="G7" s="71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</row>
    <row r="8" spans="1:37" ht="13.15" customHeight="1" x14ac:dyDescent="0.2">
      <c r="A8" s="68" t="s">
        <v>40</v>
      </c>
      <c r="B8" s="69"/>
      <c r="C8" s="69"/>
      <c r="D8" s="69"/>
      <c r="E8" s="69"/>
      <c r="F8" s="69"/>
      <c r="G8" s="69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37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</row>
    <row r="10" spans="1:37" ht="26.25" x14ac:dyDescent="0.4">
      <c r="A10" s="14"/>
      <c r="B10" s="18" t="str">
        <f>"TOR 150 "&amp;W17&amp;" "&amp;W21&amp;"0 "&amp;W26&amp;W32&amp;W38&amp;W36&amp;" "&amp;W43</f>
        <v>TOR 150 T 10 1102 D1</v>
      </c>
      <c r="C10" s="15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9"/>
      <c r="P10" s="15"/>
      <c r="Q10" s="19"/>
      <c r="R10" s="15"/>
      <c r="S10" s="15"/>
      <c r="T10" s="15"/>
      <c r="U10" s="15"/>
      <c r="V10" s="15"/>
      <c r="W10" s="15"/>
      <c r="X10" s="16"/>
      <c r="AA10" s="5" t="b">
        <f>IF(OR(W26="x",W21="x",W17="x",W38="x"),FALSE,TRUE)</f>
        <v>1</v>
      </c>
      <c r="AB10" s="8" t="s">
        <v>9</v>
      </c>
      <c r="AD10" s="4"/>
      <c r="AF10" s="4"/>
      <c r="AG10" s="4"/>
      <c r="AH10" s="4"/>
    </row>
    <row r="11" spans="1:37" s="1" customFormat="1" ht="13.15" customHeight="1" x14ac:dyDescent="0.2">
      <c r="A11" s="20"/>
      <c r="B11" s="37" t="str">
        <f>IF(AA10,"","Check the correctness of the Order Sheet!")</f>
        <v/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s="1" customFormat="1" ht="13.15" customHeight="1" x14ac:dyDescent="0.25">
      <c r="A12" s="20"/>
      <c r="B12" s="19"/>
      <c r="C12" s="19" t="s">
        <v>41</v>
      </c>
      <c r="D12" s="19"/>
      <c r="E12" s="19"/>
      <c r="F12" s="72"/>
      <c r="G12" s="72"/>
      <c r="H12" s="19" t="s">
        <v>42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"/>
      <c r="AA12" s="5"/>
      <c r="AH12" s="5"/>
      <c r="AI12" s="5"/>
      <c r="AJ12" s="5"/>
      <c r="AK12" s="5"/>
    </row>
    <row r="13" spans="1:37" s="1" customFormat="1" ht="13.15" customHeight="1" x14ac:dyDescent="0.2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3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1"/>
      <c r="AA13" s="5"/>
      <c r="AH13" s="5"/>
      <c r="AI13" s="5"/>
      <c r="AJ13" s="5"/>
      <c r="AK13" s="5"/>
    </row>
    <row r="14" spans="1:37" s="1" customFormat="1" ht="13.15" customHeight="1" x14ac:dyDescent="0.25">
      <c r="A14" s="20"/>
      <c r="B14" s="49" t="str">
        <f>IF(F12="","Instructions for filling out are given on the 'HELP' sheet","")</f>
        <v>Instructions for filling out are given on the 'HELP' sheet</v>
      </c>
      <c r="C14" s="19"/>
      <c r="D14" s="19"/>
      <c r="E14" s="19"/>
      <c r="F14" s="19"/>
      <c r="G14" s="19"/>
      <c r="H14" s="19"/>
      <c r="I14" s="19"/>
      <c r="J14" s="19"/>
      <c r="K14" s="19"/>
      <c r="L14" s="13"/>
      <c r="M14" s="1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"/>
      <c r="AA14" s="5"/>
      <c r="AH14" s="5"/>
      <c r="AI14" s="5"/>
      <c r="AJ14" s="5"/>
      <c r="AK14" s="5"/>
    </row>
    <row r="15" spans="1:37" s="1" customFormat="1" ht="13.15" customHeight="1" x14ac:dyDescent="0.2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" customFormat="1" ht="13.15" customHeight="1" x14ac:dyDescent="0.2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5" s="1" customFormat="1" ht="12.75" x14ac:dyDescent="0.2">
      <c r="A17" s="25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3" t="str">
        <f>IF(AA17=1,"T","N")</f>
        <v>T</v>
      </c>
      <c r="X17" s="21"/>
      <c r="AA17" s="23">
        <f>SUM(AC18:AC19)</f>
        <v>1</v>
      </c>
      <c r="AB17" s="5"/>
      <c r="AC17" s="5"/>
      <c r="AD17" s="5"/>
      <c r="AE17" s="5"/>
      <c r="AF17" s="5"/>
      <c r="AG17" s="5"/>
      <c r="AH17" s="5"/>
      <c r="AI17" s="5"/>
    </row>
    <row r="18" spans="1:35" s="1" customFormat="1" ht="12.75" x14ac:dyDescent="0.2">
      <c r="A18" s="20"/>
      <c r="B18" s="19"/>
      <c r="C18" s="19" t="s">
        <v>47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4"/>
      <c r="X18" s="21"/>
      <c r="AA18" s="5" t="b">
        <v>1</v>
      </c>
      <c r="AB18" s="5">
        <v>1</v>
      </c>
      <c r="AC18" s="5">
        <f>AB18*AA18</f>
        <v>1</v>
      </c>
      <c r="AD18" s="5"/>
      <c r="AE18" s="5"/>
      <c r="AF18" s="5"/>
      <c r="AG18" s="5"/>
      <c r="AH18" s="5"/>
      <c r="AI18" s="5"/>
    </row>
    <row r="19" spans="1:35" s="1" customFormat="1" ht="12.75" x14ac:dyDescent="0.2">
      <c r="A19" s="20"/>
      <c r="B19" s="19"/>
      <c r="C19" s="19" t="s">
        <v>48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9"/>
      <c r="U19" s="19"/>
      <c r="V19" s="19"/>
      <c r="W19" s="19"/>
      <c r="X19" s="21"/>
      <c r="AA19" s="5" t="b">
        <v>0</v>
      </c>
      <c r="AB19" s="5">
        <v>0</v>
      </c>
      <c r="AC19" s="5">
        <f>AB19*AA19</f>
        <v>0</v>
      </c>
      <c r="AD19" s="5"/>
      <c r="AE19" s="5"/>
      <c r="AF19" s="5"/>
      <c r="AG19" s="5"/>
      <c r="AH19" s="5"/>
      <c r="AI19" s="5"/>
    </row>
    <row r="20" spans="1:35" s="1" customFormat="1" ht="12.75" x14ac:dyDescent="0.2">
      <c r="A20" s="20"/>
      <c r="B20" s="19"/>
      <c r="C20" s="4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9"/>
      <c r="U20" s="19"/>
      <c r="V20" s="19"/>
      <c r="W20" s="19"/>
      <c r="X20" s="21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1" customFormat="1" ht="14.45" customHeight="1" x14ac:dyDescent="0.2">
      <c r="A21" s="68" t="s">
        <v>44</v>
      </c>
      <c r="B21" s="69"/>
      <c r="C21" s="69"/>
      <c r="D21" s="69"/>
      <c r="E21" s="69"/>
      <c r="F21" s="69"/>
      <c r="G21" s="69"/>
      <c r="H21" s="69"/>
      <c r="I21" s="69"/>
      <c r="J21" s="2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>
        <f>IF(AA21=0,"x",AA21)</f>
        <v>1</v>
      </c>
      <c r="X21" s="21"/>
      <c r="AA21" s="23">
        <f>SUM(AC22:AC23)</f>
        <v>1</v>
      </c>
      <c r="AB21" s="5"/>
      <c r="AC21" s="5"/>
      <c r="AD21" s="5"/>
      <c r="AE21" s="5"/>
      <c r="AF21" s="5"/>
      <c r="AG21" s="5"/>
      <c r="AH21" s="5"/>
      <c r="AI21" s="5"/>
    </row>
    <row r="22" spans="1:35" s="1" customFormat="1" ht="12.75" x14ac:dyDescent="0.2">
      <c r="A22" s="20"/>
      <c r="B22" s="19"/>
      <c r="C22" s="40" t="s">
        <v>45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"/>
      <c r="AA22" s="5" t="b">
        <v>1</v>
      </c>
      <c r="AB22" s="5">
        <v>1</v>
      </c>
      <c r="AC22" s="5">
        <f>AB22*AA22*NOT(AA19)</f>
        <v>1</v>
      </c>
      <c r="AD22" s="5"/>
      <c r="AE22" s="5"/>
      <c r="AF22" s="5"/>
      <c r="AG22" s="5"/>
      <c r="AH22" s="5"/>
      <c r="AI22" s="5"/>
    </row>
    <row r="23" spans="1:35" s="1" customFormat="1" ht="12.75" x14ac:dyDescent="0.2">
      <c r="A23" s="20"/>
      <c r="B23" s="19"/>
      <c r="C23" s="40" t="s">
        <v>46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1"/>
      <c r="AA23" s="5" t="b">
        <v>0</v>
      </c>
      <c r="AB23" s="5">
        <v>2</v>
      </c>
      <c r="AC23" s="5">
        <f>AB23*AA23*NOT(AA18)</f>
        <v>0</v>
      </c>
      <c r="AD23" s="5"/>
      <c r="AE23" s="5"/>
      <c r="AF23" s="5"/>
      <c r="AG23" s="5"/>
      <c r="AH23" s="5"/>
      <c r="AI23" s="5"/>
    </row>
    <row r="24" spans="1:35" s="1" customFormat="1" ht="12.75" x14ac:dyDescent="0.2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1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1" customFormat="1" ht="12.75" hidden="1" x14ac:dyDescent="0.2">
      <c r="A25" s="20"/>
      <c r="B25" s="19"/>
      <c r="C25" s="31" t="s">
        <v>10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3" t="str">
        <f>IF(AND(AA19,AA25)," С","")</f>
        <v/>
      </c>
      <c r="X25" s="21"/>
      <c r="AA25" s="5" t="b">
        <v>0</v>
      </c>
      <c r="AB25" s="5"/>
      <c r="AC25" s="5"/>
      <c r="AD25" s="5"/>
      <c r="AE25" s="5"/>
      <c r="AF25" s="5"/>
      <c r="AG25" s="5"/>
      <c r="AH25" s="5"/>
      <c r="AI25" s="5"/>
    </row>
    <row r="26" spans="1:35" s="1" customFormat="1" ht="12.75" x14ac:dyDescent="0.2">
      <c r="A26" s="25" t="s">
        <v>49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3">
        <f>IF(AA26=0,"x",AC26)</f>
        <v>1</v>
      </c>
      <c r="X26" s="21"/>
      <c r="AA26" s="1">
        <f>AC26</f>
        <v>1</v>
      </c>
      <c r="AB26" s="5"/>
      <c r="AC26" s="5">
        <f>SUM(AC27:AC30)</f>
        <v>1</v>
      </c>
      <c r="AD26" s="6" t="s">
        <v>4</v>
      </c>
      <c r="AE26" s="6" t="s">
        <v>5</v>
      </c>
      <c r="AF26" s="5"/>
      <c r="AG26" s="6" t="s">
        <v>2</v>
      </c>
      <c r="AH26" s="6" t="s">
        <v>3</v>
      </c>
      <c r="AI26" s="5"/>
    </row>
    <row r="27" spans="1:35" s="1" customFormat="1" ht="12.75" x14ac:dyDescent="0.2">
      <c r="A27" s="20"/>
      <c r="B27" s="19"/>
      <c r="C27" s="19" t="s">
        <v>50</v>
      </c>
      <c r="D27" s="19"/>
      <c r="E27" s="19"/>
      <c r="F27" s="19"/>
      <c r="G27" s="19"/>
      <c r="H27" s="19"/>
      <c r="I27" s="19"/>
      <c r="J27" s="19"/>
      <c r="K27" s="27" t="s">
        <v>0</v>
      </c>
      <c r="L27" s="19">
        <f>AD27</f>
        <v>5</v>
      </c>
      <c r="M27" s="19" t="s">
        <v>52</v>
      </c>
      <c r="N27" s="19"/>
      <c r="O27" s="19">
        <f>AE27</f>
        <v>5</v>
      </c>
      <c r="P27" s="19" t="s">
        <v>53</v>
      </c>
      <c r="Q27" s="19"/>
      <c r="R27" s="27"/>
      <c r="S27" s="19"/>
      <c r="T27" s="19"/>
      <c r="U27" s="19"/>
      <c r="V27" s="19"/>
      <c r="W27" s="26"/>
      <c r="X27" s="21"/>
      <c r="AA27" s="5" t="b">
        <v>1</v>
      </c>
      <c r="AB27" s="5">
        <v>1</v>
      </c>
      <c r="AC27" s="5">
        <f>AB27*AA27</f>
        <v>1</v>
      </c>
      <c r="AD27" s="5">
        <v>5</v>
      </c>
      <c r="AE27" s="5">
        <v>5</v>
      </c>
      <c r="AF27" s="5"/>
      <c r="AG27" s="5"/>
      <c r="AH27" s="5"/>
      <c r="AI27" s="5"/>
    </row>
    <row r="28" spans="1:35" s="1" customFormat="1" ht="12.75" x14ac:dyDescent="0.2">
      <c r="A28" s="20"/>
      <c r="B28" s="19"/>
      <c r="C28" s="19" t="s">
        <v>51</v>
      </c>
      <c r="D28" s="19"/>
      <c r="E28" s="19"/>
      <c r="F28" s="19"/>
      <c r="G28" s="19"/>
      <c r="H28" s="19"/>
      <c r="I28" s="19"/>
      <c r="J28" s="19"/>
      <c r="K28" s="27" t="s">
        <v>0</v>
      </c>
      <c r="L28" s="19">
        <f t="shared" ref="L28:L29" si="0">AD28</f>
        <v>10</v>
      </c>
      <c r="M28" s="19" t="s">
        <v>52</v>
      </c>
      <c r="N28" s="19"/>
      <c r="O28" s="19">
        <f t="shared" ref="O28:O29" si="1">AE28</f>
        <v>10</v>
      </c>
      <c r="P28" s="19" t="s">
        <v>53</v>
      </c>
      <c r="Q28" s="19"/>
      <c r="R28" s="19"/>
      <c r="S28" s="19"/>
      <c r="T28" s="19"/>
      <c r="U28" s="19"/>
      <c r="V28" s="19"/>
      <c r="W28" s="19"/>
      <c r="X28" s="21"/>
      <c r="AA28" s="5" t="b">
        <v>0</v>
      </c>
      <c r="AB28" s="5">
        <v>2</v>
      </c>
      <c r="AC28" s="5">
        <f t="shared" ref="AC28" si="2">AB28*AA28</f>
        <v>0</v>
      </c>
      <c r="AD28" s="5">
        <v>10</v>
      </c>
      <c r="AE28" s="5">
        <v>10</v>
      </c>
      <c r="AF28" s="5"/>
      <c r="AG28" s="5"/>
      <c r="AH28" s="5"/>
      <c r="AI28" s="5"/>
    </row>
    <row r="29" spans="1:35" s="1" customFormat="1" ht="12.75" hidden="1" x14ac:dyDescent="0.2">
      <c r="A29" s="20"/>
      <c r="B29" s="19"/>
      <c r="C29" s="19" t="s">
        <v>27</v>
      </c>
      <c r="D29" s="19"/>
      <c r="E29" s="19"/>
      <c r="F29" s="19"/>
      <c r="G29" s="19"/>
      <c r="H29" s="19"/>
      <c r="I29" s="19"/>
      <c r="J29" s="19"/>
      <c r="K29" s="27" t="s">
        <v>0</v>
      </c>
      <c r="L29" s="31">
        <f t="shared" si="0"/>
        <v>5</v>
      </c>
      <c r="M29" s="31" t="s">
        <v>1</v>
      </c>
      <c r="N29" s="31"/>
      <c r="O29" s="31">
        <f t="shared" si="1"/>
        <v>5</v>
      </c>
      <c r="P29" s="31" t="s">
        <v>6</v>
      </c>
      <c r="Q29" s="31"/>
      <c r="R29" s="19"/>
      <c r="S29" s="19"/>
      <c r="T29" s="19"/>
      <c r="U29" s="19"/>
      <c r="V29" s="19"/>
      <c r="W29" s="19"/>
      <c r="X29" s="21"/>
      <c r="AA29" s="5" t="b">
        <v>0</v>
      </c>
      <c r="AB29" s="5">
        <v>3</v>
      </c>
      <c r="AC29" s="5">
        <f>AB29*AA29</f>
        <v>0</v>
      </c>
      <c r="AD29" s="5">
        <v>5</v>
      </c>
      <c r="AE29" s="5">
        <v>5</v>
      </c>
      <c r="AF29" s="5"/>
      <c r="AG29" s="5"/>
      <c r="AH29" s="5"/>
      <c r="AI29" s="5"/>
    </row>
    <row r="30" spans="1:35" s="1" customFormat="1" ht="12.75" hidden="1" x14ac:dyDescent="0.2">
      <c r="A30" s="20"/>
      <c r="B30" s="19"/>
      <c r="C30" s="19" t="s">
        <v>28</v>
      </c>
      <c r="D30" s="19"/>
      <c r="E30" s="19"/>
      <c r="F30" s="19"/>
      <c r="G30" s="19"/>
      <c r="H30" s="19"/>
      <c r="I30" s="19"/>
      <c r="J30" s="19"/>
      <c r="K30" s="27" t="s">
        <v>0</v>
      </c>
      <c r="L30" s="31">
        <f t="shared" ref="L30" si="3">AD30</f>
        <v>10</v>
      </c>
      <c r="M30" s="31" t="s">
        <v>1</v>
      </c>
      <c r="N30" s="31"/>
      <c r="O30" s="31">
        <f t="shared" ref="O30" si="4">AE30</f>
        <v>10</v>
      </c>
      <c r="P30" s="31" t="s">
        <v>6</v>
      </c>
      <c r="Q30" s="31"/>
      <c r="R30" s="19"/>
      <c r="S30" s="19"/>
      <c r="T30" s="19"/>
      <c r="U30" s="19"/>
      <c r="V30" s="19"/>
      <c r="W30" s="19"/>
      <c r="X30" s="21"/>
      <c r="AA30" s="5" t="b">
        <v>0</v>
      </c>
      <c r="AB30" s="5">
        <v>4</v>
      </c>
      <c r="AC30" s="5">
        <f>AB30*AA30</f>
        <v>0</v>
      </c>
      <c r="AD30" s="5">
        <v>10</v>
      </c>
      <c r="AE30" s="5">
        <v>10</v>
      </c>
      <c r="AF30" s="5"/>
      <c r="AG30" s="5"/>
      <c r="AH30" s="5"/>
      <c r="AI30" s="5"/>
    </row>
    <row r="31" spans="1:35" s="1" customFormat="1" ht="12.75" x14ac:dyDescent="0.2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1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1" customFormat="1" ht="12.75" x14ac:dyDescent="0.2">
      <c r="A32" s="25" t="s">
        <v>94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3">
        <f>VLOOKUP(AA32,AA62:AB80,2,FALSE)</f>
        <v>10</v>
      </c>
      <c r="X32" s="21"/>
      <c r="AA32" s="1">
        <f>(AC33+AC34+AF33+AF34)</f>
        <v>11</v>
      </c>
      <c r="AB32" s="5"/>
      <c r="AC32" s="5"/>
      <c r="AD32" s="5"/>
      <c r="AE32" s="5"/>
      <c r="AF32" s="5"/>
      <c r="AG32" s="5"/>
      <c r="AH32" s="5"/>
      <c r="AI32" s="5"/>
    </row>
    <row r="33" spans="1:37" s="1" customFormat="1" ht="12.75" x14ac:dyDescent="0.2">
      <c r="A33" s="20"/>
      <c r="B33" s="19"/>
      <c r="C33" s="41" t="s">
        <v>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3"/>
      <c r="X33" s="21"/>
      <c r="AA33" s="5" t="b">
        <v>1</v>
      </c>
      <c r="AB33" s="5">
        <v>1</v>
      </c>
      <c r="AC33" s="5">
        <f>AB33*AA33</f>
        <v>1</v>
      </c>
      <c r="AD33" s="5"/>
      <c r="AE33" s="5"/>
      <c r="AF33" s="5"/>
      <c r="AG33" s="5"/>
      <c r="AH33" s="5"/>
      <c r="AI33" s="5"/>
      <c r="AJ33" s="5"/>
      <c r="AK33" s="5"/>
    </row>
    <row r="34" spans="1:37" s="1" customFormat="1" ht="12.75" x14ac:dyDescent="0.2">
      <c r="A34" s="20"/>
      <c r="B34" s="41"/>
      <c r="C34" s="41" t="s">
        <v>55</v>
      </c>
      <c r="D34" s="41"/>
      <c r="E34" s="41"/>
      <c r="F34" s="41"/>
      <c r="G34" s="41"/>
      <c r="H34" s="41"/>
      <c r="I34" s="41"/>
      <c r="J34" s="4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4"/>
      <c r="X34" s="21"/>
      <c r="AA34" s="5" t="b">
        <v>1</v>
      </c>
      <c r="AB34" s="5">
        <v>10</v>
      </c>
      <c r="AC34" s="5">
        <f>AB34*AA34</f>
        <v>10</v>
      </c>
      <c r="AD34" s="5"/>
      <c r="AE34" s="5"/>
      <c r="AF34" s="5"/>
      <c r="AG34" s="5"/>
      <c r="AH34" s="5"/>
      <c r="AI34" s="5"/>
    </row>
    <row r="35" spans="1:37" s="1" customFormat="1" ht="12.75" x14ac:dyDescent="0.2">
      <c r="A35" s="20"/>
      <c r="B35" s="41"/>
      <c r="C35" s="41"/>
      <c r="D35" s="41"/>
      <c r="E35" s="41"/>
      <c r="F35" s="41"/>
      <c r="G35" s="41"/>
      <c r="H35" s="41"/>
      <c r="I35" s="41"/>
      <c r="J35" s="4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4"/>
      <c r="X35" s="21"/>
      <c r="AA35" s="5"/>
      <c r="AB35" s="5"/>
      <c r="AC35" s="5"/>
      <c r="AD35" s="5"/>
      <c r="AE35" s="5"/>
      <c r="AF35" s="5"/>
      <c r="AG35" s="5"/>
      <c r="AH35" s="5"/>
      <c r="AI35" s="5"/>
    </row>
    <row r="36" spans="1:37" s="1" customFormat="1" ht="12.75" x14ac:dyDescent="0.2">
      <c r="A36" s="20"/>
      <c r="B36" s="19"/>
      <c r="C36" s="41" t="s">
        <v>56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3" t="str">
        <f>IF(AA36*AA34," P","")</f>
        <v/>
      </c>
      <c r="X36" s="21"/>
      <c r="AA36" s="5" t="b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1" customFormat="1" ht="12.75" x14ac:dyDescent="0.2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s="1" customFormat="1" ht="12.75" x14ac:dyDescent="0.2">
      <c r="A38" s="25" t="s">
        <v>57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3">
        <f>IF(AA38=0,"x",AC38)</f>
        <v>2</v>
      </c>
      <c r="X38" s="21"/>
      <c r="AA38" s="5">
        <f>AC38</f>
        <v>2</v>
      </c>
      <c r="AB38" s="5"/>
      <c r="AC38" s="5">
        <f>(AC39+AF39)+AC41*NOT(AA19)+(AC40+AF40)</f>
        <v>2</v>
      </c>
      <c r="AD38" s="5"/>
      <c r="AE38" s="5"/>
      <c r="AF38" s="5"/>
      <c r="AG38" s="5"/>
      <c r="AH38" s="5"/>
      <c r="AI38" s="5"/>
      <c r="AJ38" s="5"/>
      <c r="AK38" s="5"/>
    </row>
    <row r="39" spans="1:37" s="1" customFormat="1" ht="12.75" x14ac:dyDescent="0.2">
      <c r="A39" s="20"/>
      <c r="B39" s="19"/>
      <c r="C39" s="28" t="s">
        <v>58</v>
      </c>
      <c r="D39" s="19"/>
      <c r="E39" s="19"/>
      <c r="F39" s="19"/>
      <c r="G39" s="19"/>
      <c r="H39" s="19"/>
      <c r="I39" s="19"/>
      <c r="J39" s="28" t="s">
        <v>59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4"/>
      <c r="X39" s="21"/>
      <c r="AA39" s="5" t="b">
        <v>1</v>
      </c>
      <c r="AB39" s="5">
        <v>2</v>
      </c>
      <c r="AC39" s="5">
        <f>AB39*AA39</f>
        <v>2</v>
      </c>
      <c r="AD39" s="5" t="b">
        <v>0</v>
      </c>
      <c r="AE39" s="5">
        <v>1</v>
      </c>
      <c r="AF39" s="5">
        <f>AE39*AD39</f>
        <v>0</v>
      </c>
      <c r="AG39" s="5"/>
      <c r="AH39" s="5"/>
      <c r="AI39" s="5"/>
      <c r="AJ39" s="5"/>
      <c r="AK39" s="5"/>
    </row>
    <row r="40" spans="1:37" s="1" customFormat="1" ht="12.75" x14ac:dyDescent="0.2">
      <c r="A40" s="20"/>
      <c r="B40" s="19"/>
      <c r="C40" s="31" t="s">
        <v>60</v>
      </c>
      <c r="D40" s="19"/>
      <c r="E40" s="19"/>
      <c r="F40" s="19"/>
      <c r="G40" s="19"/>
      <c r="H40" s="19"/>
      <c r="I40" s="28"/>
      <c r="J40" s="31" t="s">
        <v>61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4"/>
      <c r="X40" s="21"/>
      <c r="AA40" s="5" t="b">
        <v>0</v>
      </c>
      <c r="AB40" s="5">
        <v>4</v>
      </c>
      <c r="AC40" s="5">
        <f>AB40*AA40*NOT(AA23)</f>
        <v>0</v>
      </c>
      <c r="AD40" s="5" t="b">
        <v>0</v>
      </c>
      <c r="AE40" s="5">
        <v>3</v>
      </c>
      <c r="AF40" s="5">
        <f>AE40*AD40*NOT(AA23)</f>
        <v>0</v>
      </c>
      <c r="AG40" s="5"/>
      <c r="AH40" s="5"/>
      <c r="AI40" s="5"/>
      <c r="AJ40" s="5"/>
      <c r="AK40" s="5"/>
    </row>
    <row r="41" spans="1:37" s="1" customFormat="1" ht="12.75" hidden="1" x14ac:dyDescent="0.2">
      <c r="A41" s="20"/>
      <c r="B41" s="19"/>
      <c r="C41" s="19" t="s">
        <v>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1"/>
      <c r="AA41" s="5" t="b">
        <v>0</v>
      </c>
      <c r="AB41" s="5">
        <v>4</v>
      </c>
      <c r="AC41" s="5">
        <f>AB41*AA41</f>
        <v>0</v>
      </c>
      <c r="AD41" s="5"/>
      <c r="AE41" s="5"/>
      <c r="AF41" s="5">
        <f t="shared" ref="AF41" si="5">AE41*AD41</f>
        <v>0</v>
      </c>
      <c r="AG41" s="5"/>
      <c r="AH41" s="5"/>
      <c r="AI41" s="5"/>
      <c r="AJ41" s="5"/>
      <c r="AK41" s="5"/>
    </row>
    <row r="42" spans="1:37" s="1" customFormat="1" ht="12.75" hidden="1" x14ac:dyDescent="0.2">
      <c r="A42" s="2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s="1" customFormat="1" ht="15" hidden="1" x14ac:dyDescent="0.25">
      <c r="A43" s="68" t="s">
        <v>62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19"/>
      <c r="N43" s="19"/>
      <c r="O43" s="19"/>
      <c r="P43" s="19"/>
      <c r="Q43" s="19"/>
      <c r="R43" s="19"/>
      <c r="S43" s="19"/>
      <c r="T43" s="19"/>
      <c r="U43" s="19"/>
      <c r="V43" s="29"/>
      <c r="W43" s="23" t="str">
        <f>"D"&amp;SUM(AC44:AC49)</f>
        <v>D1</v>
      </c>
      <c r="X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s="1" customFormat="1" ht="13.9" hidden="1" customHeight="1" x14ac:dyDescent="0.2">
      <c r="A44" s="20"/>
      <c r="B44" s="19"/>
      <c r="C44" s="30" t="s">
        <v>63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6"/>
      <c r="X44" s="21"/>
      <c r="AA44" s="5" t="b">
        <v>1</v>
      </c>
      <c r="AB44" s="5">
        <v>1</v>
      </c>
      <c r="AC44" s="5">
        <f>AB44*AA44</f>
        <v>1</v>
      </c>
      <c r="AD44" s="5"/>
      <c r="AE44" s="5"/>
      <c r="AF44" s="5"/>
      <c r="AG44" s="5"/>
      <c r="AH44" s="5"/>
      <c r="AI44" s="5"/>
      <c r="AJ44" s="5"/>
      <c r="AK44" s="5"/>
    </row>
    <row r="45" spans="1:37" s="1" customFormat="1" ht="13.9" hidden="1" customHeight="1" x14ac:dyDescent="0.2">
      <c r="A45" s="20"/>
      <c r="B45" s="19"/>
      <c r="C45" s="30" t="s">
        <v>64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1"/>
      <c r="AA45" s="5" t="b">
        <v>0</v>
      </c>
      <c r="AB45" s="5">
        <v>0</v>
      </c>
      <c r="AC45" s="5">
        <f t="shared" ref="AC45:AC49" si="6">AB45*AA45</f>
        <v>0</v>
      </c>
      <c r="AD45" s="5"/>
      <c r="AE45" s="5"/>
      <c r="AF45" s="5"/>
      <c r="AG45" s="5"/>
      <c r="AH45" s="5"/>
      <c r="AI45" s="5"/>
      <c r="AJ45" s="5"/>
      <c r="AK45" s="5"/>
    </row>
    <row r="46" spans="1:37" s="1" customFormat="1" ht="13.9" hidden="1" customHeight="1" x14ac:dyDescent="0.2">
      <c r="A46" s="20"/>
      <c r="B46" s="19"/>
      <c r="C46" s="30" t="s">
        <v>25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1"/>
      <c r="AA46" s="5" t="b">
        <v>0</v>
      </c>
      <c r="AB46" s="5">
        <v>3</v>
      </c>
      <c r="AC46" s="5">
        <f t="shared" si="6"/>
        <v>0</v>
      </c>
      <c r="AF46" s="5"/>
      <c r="AG46" s="5"/>
      <c r="AH46" s="5"/>
      <c r="AI46" s="5"/>
      <c r="AJ46" s="5"/>
      <c r="AK46" s="5"/>
    </row>
    <row r="47" spans="1:37" s="1" customFormat="1" ht="13.9" hidden="1" customHeight="1" x14ac:dyDescent="0.2">
      <c r="A47" s="20"/>
      <c r="B47" s="19"/>
      <c r="C47" s="30" t="s">
        <v>13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1"/>
      <c r="AA47" s="5" t="b">
        <v>0</v>
      </c>
      <c r="AB47" s="5">
        <v>4</v>
      </c>
      <c r="AC47" s="5">
        <f t="shared" si="6"/>
        <v>0</v>
      </c>
      <c r="AF47" s="5"/>
      <c r="AG47" s="5"/>
      <c r="AH47" s="5"/>
      <c r="AI47" s="5"/>
      <c r="AJ47" s="5"/>
      <c r="AK47" s="5"/>
    </row>
    <row r="48" spans="1:37" s="1" customFormat="1" ht="13.9" hidden="1" customHeight="1" x14ac:dyDescent="0.2">
      <c r="A48" s="20"/>
      <c r="B48" s="19"/>
      <c r="C48" s="30" t="s">
        <v>14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1"/>
      <c r="AA48" s="5" t="b">
        <v>0</v>
      </c>
      <c r="AB48" s="5">
        <v>5</v>
      </c>
      <c r="AC48" s="5">
        <f t="shared" si="6"/>
        <v>0</v>
      </c>
      <c r="AF48" s="5"/>
      <c r="AG48" s="5"/>
      <c r="AH48" s="5"/>
      <c r="AI48" s="5"/>
      <c r="AJ48" s="5"/>
      <c r="AK48" s="5"/>
    </row>
    <row r="49" spans="1:37" s="1" customFormat="1" ht="13.9" hidden="1" customHeight="1" x14ac:dyDescent="0.2">
      <c r="A49" s="20"/>
      <c r="B49" s="19"/>
      <c r="C49" s="30" t="s">
        <v>15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1"/>
      <c r="AA49" s="5" t="b">
        <v>0</v>
      </c>
      <c r="AB49" s="5">
        <v>6</v>
      </c>
      <c r="AC49" s="5">
        <f t="shared" si="6"/>
        <v>0</v>
      </c>
      <c r="AF49" s="5"/>
      <c r="AG49" s="5"/>
      <c r="AH49" s="5"/>
      <c r="AI49" s="5"/>
      <c r="AJ49" s="5"/>
      <c r="AK49" s="5"/>
    </row>
    <row r="50" spans="1:37" s="1" customFormat="1" ht="12.75" x14ac:dyDescent="0.2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6"/>
      <c r="X50" s="21"/>
      <c r="AA50" s="5"/>
      <c r="AB50" s="5"/>
      <c r="AC50" s="5"/>
      <c r="AF50" s="5"/>
      <c r="AG50" s="5"/>
      <c r="AH50" s="5"/>
      <c r="AI50" s="5"/>
      <c r="AJ50" s="5"/>
      <c r="AK50" s="5"/>
    </row>
    <row r="51" spans="1:37" s="1" customFormat="1" ht="12.75" x14ac:dyDescent="0.2">
      <c r="A51" s="25" t="s">
        <v>93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O51" s="48"/>
      <c r="P51" s="19" t="s">
        <v>65</v>
      </c>
      <c r="R51" s="19"/>
      <c r="S51" s="19"/>
      <c r="T51" s="19"/>
      <c r="U51" s="19"/>
      <c r="V51" s="19"/>
      <c r="W51" s="19"/>
      <c r="X51" s="21"/>
      <c r="AA51" s="5"/>
      <c r="AB51" s="5"/>
      <c r="AC51" s="5"/>
      <c r="AF51" s="5"/>
      <c r="AG51" s="5"/>
      <c r="AH51" s="5"/>
      <c r="AI51" s="5"/>
      <c r="AJ51" s="5"/>
      <c r="AK51" s="5"/>
    </row>
    <row r="52" spans="1:37" s="1" customFormat="1" ht="12.75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1"/>
      <c r="T52" s="31"/>
      <c r="U52" s="31"/>
      <c r="V52" s="31"/>
      <c r="W52" s="31"/>
      <c r="X52" s="32"/>
      <c r="AA52" s="5"/>
      <c r="AB52" s="5"/>
      <c r="AC52" s="5"/>
      <c r="AF52" s="5"/>
      <c r="AG52" s="5"/>
      <c r="AH52" s="5"/>
      <c r="AI52" s="5"/>
      <c r="AJ52" s="5"/>
      <c r="AK52" s="5"/>
    </row>
    <row r="53" spans="1:37" s="1" customFormat="1" ht="12.75" x14ac:dyDescent="0.2">
      <c r="A53" s="25" t="s">
        <v>66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31"/>
      <c r="T53" s="31"/>
      <c r="U53" s="31"/>
      <c r="V53" s="31"/>
      <c r="W53" s="31"/>
      <c r="X53" s="32"/>
      <c r="AA53" s="5"/>
      <c r="AB53" s="5"/>
      <c r="AC53" s="5"/>
      <c r="AF53" s="5"/>
      <c r="AG53" s="5"/>
      <c r="AH53" s="5"/>
      <c r="AI53" s="5"/>
      <c r="AJ53" s="5"/>
      <c r="AK53" s="5"/>
    </row>
    <row r="54" spans="1:37" ht="13.15" customHeight="1" x14ac:dyDescent="0.2">
      <c r="A54" s="2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32"/>
    </row>
    <row r="55" spans="1:37" ht="13.15" customHeight="1" x14ac:dyDescent="0.2">
      <c r="A55" s="2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32"/>
    </row>
    <row r="56" spans="1:37" ht="13.15" customHeight="1" x14ac:dyDescent="0.2">
      <c r="A56" s="20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32"/>
    </row>
    <row r="57" spans="1:37" ht="13.15" customHeight="1" x14ac:dyDescent="0.2">
      <c r="A57" s="20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32"/>
    </row>
    <row r="58" spans="1:37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1"/>
    </row>
    <row r="59" spans="1:37" x14ac:dyDescent="0.2">
      <c r="A59" s="20"/>
      <c r="B59" s="73"/>
      <c r="C59" s="73"/>
      <c r="D59" s="73"/>
      <c r="E59" s="73"/>
      <c r="F59" s="73"/>
      <c r="G59" s="73"/>
      <c r="H59" s="73"/>
      <c r="I59" s="73"/>
      <c r="J59" s="19"/>
      <c r="K59" s="19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21"/>
    </row>
    <row r="60" spans="1:37" ht="15" thickBot="1" x14ac:dyDescent="0.25">
      <c r="A60" s="33"/>
      <c r="B60" s="50" t="s">
        <v>67</v>
      </c>
      <c r="C60" s="50"/>
      <c r="D60" s="50"/>
      <c r="E60" s="50"/>
      <c r="F60" s="50"/>
      <c r="G60" s="50"/>
      <c r="H60" s="50"/>
      <c r="I60" s="50"/>
      <c r="J60" s="34"/>
      <c r="K60" s="34"/>
      <c r="L60" s="50" t="s">
        <v>68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35"/>
    </row>
    <row r="62" spans="1:37" x14ac:dyDescent="0.2">
      <c r="AA62" s="38">
        <v>1000</v>
      </c>
      <c r="AB62" s="47" t="s">
        <v>29</v>
      </c>
      <c r="AC62" s="36" t="s">
        <v>22</v>
      </c>
    </row>
    <row r="63" spans="1:37" x14ac:dyDescent="0.2">
      <c r="AA63" s="38">
        <v>1</v>
      </c>
      <c r="AB63" s="38">
        <v>60</v>
      </c>
    </row>
    <row r="64" spans="1:37" x14ac:dyDescent="0.2">
      <c r="AA64" s="38">
        <v>1001</v>
      </c>
      <c r="AB64" s="47">
        <v>64</v>
      </c>
    </row>
    <row r="65" spans="27:28" x14ac:dyDescent="0.2">
      <c r="AA65" s="38">
        <v>100</v>
      </c>
      <c r="AB65" s="47">
        <v>20</v>
      </c>
    </row>
    <row r="66" spans="27:28" x14ac:dyDescent="0.2">
      <c r="AA66" s="38">
        <v>1100</v>
      </c>
      <c r="AB66" s="39" t="s">
        <v>30</v>
      </c>
    </row>
    <row r="67" spans="27:28" x14ac:dyDescent="0.2">
      <c r="AA67" s="38">
        <v>101</v>
      </c>
      <c r="AB67" s="39" t="s">
        <v>31</v>
      </c>
    </row>
    <row r="68" spans="27:28" x14ac:dyDescent="0.2">
      <c r="AA68" s="38">
        <v>1101</v>
      </c>
      <c r="AB68" s="38">
        <v>34</v>
      </c>
    </row>
    <row r="69" spans="27:28" x14ac:dyDescent="0.2">
      <c r="AA69" s="38">
        <v>10</v>
      </c>
      <c r="AB69" s="47" t="s">
        <v>26</v>
      </c>
    </row>
    <row r="70" spans="27:28" x14ac:dyDescent="0.2">
      <c r="AA70" s="38">
        <v>1010</v>
      </c>
      <c r="AB70" s="38">
        <v>40</v>
      </c>
    </row>
    <row r="71" spans="27:28" x14ac:dyDescent="0.2">
      <c r="AA71" s="38">
        <v>11</v>
      </c>
      <c r="AB71" s="38">
        <v>10</v>
      </c>
    </row>
    <row r="72" spans="27:28" x14ac:dyDescent="0.2">
      <c r="AA72" s="38">
        <v>1011</v>
      </c>
      <c r="AB72" s="38">
        <v>41</v>
      </c>
    </row>
    <row r="73" spans="27:28" x14ac:dyDescent="0.2">
      <c r="AA73" s="38">
        <v>110</v>
      </c>
      <c r="AB73" s="38">
        <v>12</v>
      </c>
    </row>
    <row r="74" spans="27:28" x14ac:dyDescent="0.2">
      <c r="AA74" s="38">
        <v>1110</v>
      </c>
      <c r="AB74" s="38">
        <v>42</v>
      </c>
    </row>
    <row r="75" spans="27:28" x14ac:dyDescent="0.2">
      <c r="AA75" s="38">
        <v>111</v>
      </c>
      <c r="AB75" s="38">
        <v>13</v>
      </c>
    </row>
    <row r="76" spans="27:28" x14ac:dyDescent="0.2">
      <c r="AA76" s="38">
        <v>1111</v>
      </c>
      <c r="AB76" s="38">
        <v>43</v>
      </c>
    </row>
    <row r="77" spans="27:28" x14ac:dyDescent="0.2">
      <c r="AA77" s="5">
        <v>331</v>
      </c>
      <c r="AB77" s="5">
        <v>60</v>
      </c>
    </row>
    <row r="78" spans="27:28" x14ac:dyDescent="0.2">
      <c r="AA78" s="5">
        <v>321</v>
      </c>
      <c r="AB78" s="5">
        <v>62</v>
      </c>
    </row>
    <row r="79" spans="27:28" x14ac:dyDescent="0.2">
      <c r="AA79" s="5">
        <v>311</v>
      </c>
      <c r="AB79" s="5">
        <v>63</v>
      </c>
    </row>
    <row r="80" spans="27:28" x14ac:dyDescent="0.2">
      <c r="AA80" s="5">
        <v>0</v>
      </c>
      <c r="AB80" s="7" t="s">
        <v>8</v>
      </c>
    </row>
  </sheetData>
  <sheetProtection algorithmName="SHA-512" hashValue="uxlPfH66jeIjFQY2JfNcD/2LqTSZjdPVLoEjwyWsM9hyEszxFSWCnTnJJpnvybCBPGt0hWH9ohFSZn+qRsJY9g==" saltValue="KH34mDeE5Qr81YMCuFsCkg==" spinCount="100000" sheet="1" selectLockedCells="1"/>
  <mergeCells count="25">
    <mergeCell ref="F12:G12"/>
    <mergeCell ref="B59:I59"/>
    <mergeCell ref="L59:W59"/>
    <mergeCell ref="B56:W56"/>
    <mergeCell ref="B57:W57"/>
    <mergeCell ref="B54:W54"/>
    <mergeCell ref="B55:W55"/>
    <mergeCell ref="A21:I21"/>
    <mergeCell ref="A43:L43"/>
    <mergeCell ref="B60:I60"/>
    <mergeCell ref="L60:W60"/>
    <mergeCell ref="A1:X1"/>
    <mergeCell ref="H5:X5"/>
    <mergeCell ref="H6:X6"/>
    <mergeCell ref="H7:X7"/>
    <mergeCell ref="H8:X8"/>
    <mergeCell ref="A3:F4"/>
    <mergeCell ref="G3:X3"/>
    <mergeCell ref="R4:X4"/>
    <mergeCell ref="A2:X2"/>
    <mergeCell ref="G4:Q4"/>
    <mergeCell ref="A5:G5"/>
    <mergeCell ref="A6:G6"/>
    <mergeCell ref="A7:G7"/>
    <mergeCell ref="A8:G8"/>
  </mergeCells>
  <conditionalFormatting sqref="C25">
    <cfRule type="expression" dxfId="7" priority="44" stopIfTrue="1">
      <formula>$AA$14</formula>
    </cfRule>
  </conditionalFormatting>
  <conditionalFormatting sqref="K29:Q30">
    <cfRule type="expression" dxfId="6" priority="27" stopIfTrue="1">
      <formula>$AA$14</formula>
    </cfRule>
  </conditionalFormatting>
  <conditionalFormatting sqref="C20">
    <cfRule type="expression" dxfId="5" priority="18" stopIfTrue="1">
      <formula>NOT($AA$23)</formula>
    </cfRule>
  </conditionalFormatting>
  <conditionalFormatting sqref="C40">
    <cfRule type="expression" dxfId="4" priority="10" stopIfTrue="1">
      <formula>NOT($AA$22)</formula>
    </cfRule>
  </conditionalFormatting>
  <conditionalFormatting sqref="J40">
    <cfRule type="expression" dxfId="3" priority="9" stopIfTrue="1">
      <formula>NOT($AA$22)</formula>
    </cfRule>
  </conditionalFormatting>
  <conditionalFormatting sqref="C41">
    <cfRule type="expression" dxfId="2" priority="67" stopIfTrue="1">
      <formula>OR($AA$19,$AA$14)</formula>
    </cfRule>
  </conditionalFormatting>
  <conditionalFormatting sqref="C23">
    <cfRule type="expression" dxfId="1" priority="4" stopIfTrue="1">
      <formula>NOT($AA$19)</formula>
    </cfRule>
  </conditionalFormatting>
  <conditionalFormatting sqref="C22">
    <cfRule type="expression" dxfId="0" priority="3" stopIfTrue="1">
      <formula>NOT($AA$18)</formula>
    </cfRule>
  </conditionalFormatting>
  <pageMargins left="0.70866141732283472" right="0.11811023622047245" top="0.15748031496062992" bottom="0.15748031496062992" header="0" footer="0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351" r:id="rId4" name="OptionButton8">
          <controlPr defaultSize="0" autoLine="0" linkedCell="AA23" r:id="rId5">
            <anchor moveWithCells="1" sizeWithCells="1">
              <from>
                <xdr:col>1</xdr:col>
                <xdr:colOff>57150</xdr:colOff>
                <xdr:row>22</xdr:row>
                <xdr:rowOff>19050</xdr:rowOff>
              </from>
              <to>
                <xdr:col>1</xdr:col>
                <xdr:colOff>190500</xdr:colOff>
                <xdr:row>22</xdr:row>
                <xdr:rowOff>152400</xdr:rowOff>
              </to>
            </anchor>
          </controlPr>
        </control>
      </mc:Choice>
      <mc:Fallback>
        <control shapeId="4351" r:id="rId4" name="OptionButton8"/>
      </mc:Fallback>
    </mc:AlternateContent>
    <mc:AlternateContent xmlns:mc="http://schemas.openxmlformats.org/markup-compatibility/2006">
      <mc:Choice Requires="x14">
        <control shapeId="4348" r:id="rId6" name="OptionButton27">
          <controlPr defaultSize="0" autoLine="0" linkedCell="AA22" r:id="rId7">
            <anchor moveWithCells="1" sizeWithCells="1">
              <from>
                <xdr:col>1</xdr:col>
                <xdr:colOff>57150</xdr:colOff>
                <xdr:row>21</xdr:row>
                <xdr:rowOff>28575</xdr:rowOff>
              </from>
              <to>
                <xdr:col>1</xdr:col>
                <xdr:colOff>190500</xdr:colOff>
                <xdr:row>22</xdr:row>
                <xdr:rowOff>0</xdr:rowOff>
              </to>
            </anchor>
          </controlPr>
        </control>
      </mc:Choice>
      <mc:Fallback>
        <control shapeId="4348" r:id="rId6" name="OptionButton27"/>
      </mc:Fallback>
    </mc:AlternateContent>
    <mc:AlternateContent xmlns:mc="http://schemas.openxmlformats.org/markup-compatibility/2006">
      <mc:Choice Requires="x14">
        <control shapeId="4347" r:id="rId8" name="OptionButton25">
          <controlPr defaultSize="0" autoLine="0" linkedCell="AA18" r:id="rId7">
            <anchor moveWithCells="1" sizeWithCells="1">
              <from>
                <xdr:col>1</xdr:col>
                <xdr:colOff>57150</xdr:colOff>
                <xdr:row>17</xdr:row>
                <xdr:rowOff>19050</xdr:rowOff>
              </from>
              <to>
                <xdr:col>1</xdr:col>
                <xdr:colOff>190500</xdr:colOff>
                <xdr:row>17</xdr:row>
                <xdr:rowOff>152400</xdr:rowOff>
              </to>
            </anchor>
          </controlPr>
        </control>
      </mc:Choice>
      <mc:Fallback>
        <control shapeId="4347" r:id="rId8" name="OptionButton25"/>
      </mc:Fallback>
    </mc:AlternateContent>
    <mc:AlternateContent xmlns:mc="http://schemas.openxmlformats.org/markup-compatibility/2006">
      <mc:Choice Requires="x14">
        <control shapeId="4346" r:id="rId9" name="OptionButton22">
          <controlPr defaultSize="0" autoLine="0" linkedCell="AA19" r:id="rId5">
            <anchor moveWithCells="1" sizeWithCells="1">
              <from>
                <xdr:col>1</xdr:col>
                <xdr:colOff>57150</xdr:colOff>
                <xdr:row>18</xdr:row>
                <xdr:rowOff>28575</xdr:rowOff>
              </from>
              <to>
                <xdr:col>1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346" r:id="rId9" name="OptionButton22"/>
      </mc:Fallback>
    </mc:AlternateContent>
    <mc:AlternateContent xmlns:mc="http://schemas.openxmlformats.org/markup-compatibility/2006">
      <mc:Choice Requires="x14">
        <control shapeId="4337" r:id="rId10" name="OptionButton21">
          <controlPr defaultSize="0" autoLine="0" linkedCell="AA30" r:id="rId5">
            <anchor moveWithCells="1" sizeWithCells="1">
              <from>
                <xdr:col>1</xdr:col>
                <xdr:colOff>57150</xdr:colOff>
                <xdr:row>29</xdr:row>
                <xdr:rowOff>9525</xdr:rowOff>
              </from>
              <to>
                <xdr:col>1</xdr:col>
                <xdr:colOff>190500</xdr:colOff>
                <xdr:row>29</xdr:row>
                <xdr:rowOff>142875</xdr:rowOff>
              </to>
            </anchor>
          </controlPr>
        </control>
      </mc:Choice>
      <mc:Fallback>
        <control shapeId="4337" r:id="rId10" name="OptionButton21"/>
      </mc:Fallback>
    </mc:AlternateContent>
    <mc:AlternateContent xmlns:mc="http://schemas.openxmlformats.org/markup-compatibility/2006">
      <mc:Choice Requires="x14">
        <control shapeId="4248" r:id="rId11" name="OptionButton26">
          <controlPr defaultSize="0" autoLine="0" linkedCell="#REF!" r:id="rId5">
            <anchor moveWithCells="1" sizeWithCells="1">
              <from>
                <xdr:col>1</xdr:col>
                <xdr:colOff>57150</xdr:colOff>
                <xdr:row>26</xdr:row>
                <xdr:rowOff>0</xdr:rowOff>
              </from>
              <to>
                <xdr:col>1</xdr:col>
                <xdr:colOff>190500</xdr:colOff>
                <xdr:row>26</xdr:row>
                <xdr:rowOff>0</xdr:rowOff>
              </to>
            </anchor>
          </controlPr>
        </control>
      </mc:Choice>
      <mc:Fallback>
        <control shapeId="4248" r:id="rId11" name="OptionButton26"/>
      </mc:Fallback>
    </mc:AlternateContent>
    <mc:AlternateContent xmlns:mc="http://schemas.openxmlformats.org/markup-compatibility/2006">
      <mc:Choice Requires="x14">
        <control shapeId="4218" r:id="rId12" name="OptionButton6">
          <controlPr defaultSize="0" autoLine="0" linkedCell="AA49" r:id="rId5">
            <anchor moveWithCells="1" sizeWithCells="1">
              <from>
                <xdr:col>1</xdr:col>
                <xdr:colOff>76200</xdr:colOff>
                <xdr:row>48</xdr:row>
                <xdr:rowOff>28575</xdr:rowOff>
              </from>
              <to>
                <xdr:col>1</xdr:col>
                <xdr:colOff>209550</xdr:colOff>
                <xdr:row>48</xdr:row>
                <xdr:rowOff>161925</xdr:rowOff>
              </to>
            </anchor>
          </controlPr>
        </control>
      </mc:Choice>
      <mc:Fallback>
        <control shapeId="4218" r:id="rId12" name="OptionButton6"/>
      </mc:Fallback>
    </mc:AlternateContent>
    <mc:AlternateContent xmlns:mc="http://schemas.openxmlformats.org/markup-compatibility/2006">
      <mc:Choice Requires="x14">
        <control shapeId="4217" r:id="rId13" name="OptionButton5">
          <controlPr defaultSize="0" autoLine="0" linkedCell="AA48" r:id="rId5">
            <anchor moveWithCells="1" sizeWithCells="1">
              <from>
                <xdr:col>1</xdr:col>
                <xdr:colOff>76200</xdr:colOff>
                <xdr:row>47</xdr:row>
                <xdr:rowOff>19050</xdr:rowOff>
              </from>
              <to>
                <xdr:col>1</xdr:col>
                <xdr:colOff>209550</xdr:colOff>
                <xdr:row>47</xdr:row>
                <xdr:rowOff>152400</xdr:rowOff>
              </to>
            </anchor>
          </controlPr>
        </control>
      </mc:Choice>
      <mc:Fallback>
        <control shapeId="4217" r:id="rId13" name="OptionButton5"/>
      </mc:Fallback>
    </mc:AlternateContent>
    <mc:AlternateContent xmlns:mc="http://schemas.openxmlformats.org/markup-compatibility/2006">
      <mc:Choice Requires="x14">
        <control shapeId="4216" r:id="rId14" name="OptionButton4">
          <controlPr defaultSize="0" autoLine="0" linkedCell="AA47" r:id="rId5">
            <anchor moveWithCells="1" sizeWithCells="1">
              <from>
                <xdr:col>1</xdr:col>
                <xdr:colOff>76200</xdr:colOff>
                <xdr:row>46</xdr:row>
                <xdr:rowOff>28575</xdr:rowOff>
              </from>
              <to>
                <xdr:col>1</xdr:col>
                <xdr:colOff>209550</xdr:colOff>
                <xdr:row>46</xdr:row>
                <xdr:rowOff>161925</xdr:rowOff>
              </to>
            </anchor>
          </controlPr>
        </control>
      </mc:Choice>
      <mc:Fallback>
        <control shapeId="4216" r:id="rId14" name="OptionButton4"/>
      </mc:Fallback>
    </mc:AlternateContent>
    <mc:AlternateContent xmlns:mc="http://schemas.openxmlformats.org/markup-compatibility/2006">
      <mc:Choice Requires="x14">
        <control shapeId="4215" r:id="rId15" name="OptionButton3">
          <controlPr defaultSize="0" autoLine="0" linkedCell="AA46" r:id="rId5">
            <anchor moveWithCells="1" sizeWithCells="1">
              <from>
                <xdr:col>1</xdr:col>
                <xdr:colOff>76200</xdr:colOff>
                <xdr:row>45</xdr:row>
                <xdr:rowOff>28575</xdr:rowOff>
              </from>
              <to>
                <xdr:col>1</xdr:col>
                <xdr:colOff>209550</xdr:colOff>
                <xdr:row>45</xdr:row>
                <xdr:rowOff>161925</xdr:rowOff>
              </to>
            </anchor>
          </controlPr>
        </control>
      </mc:Choice>
      <mc:Fallback>
        <control shapeId="4215" r:id="rId15" name="OptionButton3"/>
      </mc:Fallback>
    </mc:AlternateContent>
    <mc:AlternateContent xmlns:mc="http://schemas.openxmlformats.org/markup-compatibility/2006">
      <mc:Choice Requires="x14">
        <control shapeId="4214" r:id="rId16" name="OptionButton2">
          <controlPr defaultSize="0" autoLine="0" linkedCell="AA45" r:id="rId5">
            <anchor moveWithCells="1" sizeWithCells="1">
              <from>
                <xdr:col>1</xdr:col>
                <xdr:colOff>76200</xdr:colOff>
                <xdr:row>44</xdr:row>
                <xdr:rowOff>19050</xdr:rowOff>
              </from>
              <to>
                <xdr:col>1</xdr:col>
                <xdr:colOff>209550</xdr:colOff>
                <xdr:row>44</xdr:row>
                <xdr:rowOff>152400</xdr:rowOff>
              </to>
            </anchor>
          </controlPr>
        </control>
      </mc:Choice>
      <mc:Fallback>
        <control shapeId="4214" r:id="rId16" name="OptionButton2"/>
      </mc:Fallback>
    </mc:AlternateContent>
    <mc:AlternateContent xmlns:mc="http://schemas.openxmlformats.org/markup-compatibility/2006">
      <mc:Choice Requires="x14">
        <control shapeId="4213" r:id="rId17" name="OptionButton1">
          <controlPr defaultSize="0" autoLine="0" linkedCell="AA44" r:id="rId7">
            <anchor moveWithCells="1" sizeWithCells="1">
              <from>
                <xdr:col>1</xdr:col>
                <xdr:colOff>76200</xdr:colOff>
                <xdr:row>43</xdr:row>
                <xdr:rowOff>28575</xdr:rowOff>
              </from>
              <to>
                <xdr:col>1</xdr:col>
                <xdr:colOff>209550</xdr:colOff>
                <xdr:row>43</xdr:row>
                <xdr:rowOff>161925</xdr:rowOff>
              </to>
            </anchor>
          </controlPr>
        </control>
      </mc:Choice>
      <mc:Fallback>
        <control shapeId="4213" r:id="rId17" name="OptionButton1"/>
      </mc:Fallback>
    </mc:AlternateContent>
    <mc:AlternateContent xmlns:mc="http://schemas.openxmlformats.org/markup-compatibility/2006">
      <mc:Choice Requires="x14">
        <control shapeId="4104" r:id="rId18" name="Image1">
          <controlPr defaultSize="0" autoLine="0" autoPict="0" r:id="rId19">
            <anchor moveWithCells="1" sizeWithCells="1">
              <from>
                <xdr:col>1</xdr:col>
                <xdr:colOff>123825</xdr:colOff>
                <xdr:row>10</xdr:row>
                <xdr:rowOff>0</xdr:rowOff>
              </from>
              <to>
                <xdr:col>4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4104" r:id="rId18" name="Image1"/>
      </mc:Fallback>
    </mc:AlternateContent>
    <mc:AlternateContent xmlns:mc="http://schemas.openxmlformats.org/markup-compatibility/2006">
      <mc:Choice Requires="x14">
        <control shapeId="4105" r:id="rId20" name="Image2">
          <controlPr defaultSize="0" autoLine="0" autoPict="0" r:id="rId21">
            <anchor moveWithCells="1" sizeWithCells="1">
              <from>
                <xdr:col>15</xdr:col>
                <xdr:colOff>180975</xdr:colOff>
                <xdr:row>10</xdr:row>
                <xdr:rowOff>0</xdr:rowOff>
              </from>
              <to>
                <xdr:col>16</xdr:col>
                <xdr:colOff>390525</xdr:colOff>
                <xdr:row>10</xdr:row>
                <xdr:rowOff>0</xdr:rowOff>
              </to>
            </anchor>
          </controlPr>
        </control>
      </mc:Choice>
      <mc:Fallback>
        <control shapeId="4105" r:id="rId20" name="Image2"/>
      </mc:Fallback>
    </mc:AlternateContent>
    <mc:AlternateContent xmlns:mc="http://schemas.openxmlformats.org/markup-compatibility/2006">
      <mc:Choice Requires="x14">
        <control shapeId="4125" r:id="rId22" name="OptionButton7">
          <controlPr defaultSize="0" autoLine="0" linkedCell="#REF!" r:id="rId5">
            <anchor moveWithCells="1" sizeWithCells="1">
              <from>
                <xdr:col>1</xdr:col>
                <xdr:colOff>57150</xdr:colOff>
                <xdr:row>21</xdr:row>
                <xdr:rowOff>0</xdr:rowOff>
              </from>
              <to>
                <xdr:col>1</xdr:col>
                <xdr:colOff>190500</xdr:colOff>
                <xdr:row>21</xdr:row>
                <xdr:rowOff>0</xdr:rowOff>
              </to>
            </anchor>
          </controlPr>
        </control>
      </mc:Choice>
      <mc:Fallback>
        <control shapeId="4125" r:id="rId22" name="OptionButton7"/>
      </mc:Fallback>
    </mc:AlternateContent>
    <mc:AlternateContent xmlns:mc="http://schemas.openxmlformats.org/markup-compatibility/2006">
      <mc:Choice Requires="x14">
        <control shapeId="4127" r:id="rId23" name="OptionButton9">
          <controlPr defaultSize="0" autoLine="0" linkedCell="AA22" r:id="rId7">
            <anchor moveWithCells="1" sizeWithCells="1">
              <from>
                <xdr:col>1</xdr:col>
                <xdr:colOff>57150</xdr:colOff>
                <xdr:row>24</xdr:row>
                <xdr:rowOff>0</xdr:rowOff>
              </from>
              <to>
                <xdr:col>1</xdr:col>
                <xdr:colOff>190500</xdr:colOff>
                <xdr:row>24</xdr:row>
                <xdr:rowOff>0</xdr:rowOff>
              </to>
            </anchor>
          </controlPr>
        </control>
      </mc:Choice>
      <mc:Fallback>
        <control shapeId="4127" r:id="rId23" name="OptionButton9"/>
      </mc:Fallback>
    </mc:AlternateContent>
    <mc:AlternateContent xmlns:mc="http://schemas.openxmlformats.org/markup-compatibility/2006">
      <mc:Choice Requires="x14">
        <control shapeId="4128" r:id="rId24" name="OptionButton10">
          <controlPr defaultSize="0" autoLine="0" linkedCell="AA23" r:id="rId5">
            <anchor moveWithCells="1" sizeWithCells="1">
              <from>
                <xdr:col>1</xdr:col>
                <xdr:colOff>57150</xdr:colOff>
                <xdr:row>24</xdr:row>
                <xdr:rowOff>0</xdr:rowOff>
              </from>
              <to>
                <xdr:col>1</xdr:col>
                <xdr:colOff>190500</xdr:colOff>
                <xdr:row>24</xdr:row>
                <xdr:rowOff>0</xdr:rowOff>
              </to>
            </anchor>
          </controlPr>
        </control>
      </mc:Choice>
      <mc:Fallback>
        <control shapeId="4128" r:id="rId24" name="OptionButton10"/>
      </mc:Fallback>
    </mc:AlternateContent>
    <mc:AlternateContent xmlns:mc="http://schemas.openxmlformats.org/markup-compatibility/2006">
      <mc:Choice Requires="x14">
        <control shapeId="4129" r:id="rId25" name="OptionButton11">
          <controlPr defaultSize="0" autoLine="0" linkedCell="AA27" r:id="rId7">
            <anchor moveWithCells="1" sizeWithCells="1">
              <from>
                <xdr:col>1</xdr:col>
                <xdr:colOff>57150</xdr:colOff>
                <xdr:row>26</xdr:row>
                <xdr:rowOff>19050</xdr:rowOff>
              </from>
              <to>
                <xdr:col>1</xdr:col>
                <xdr:colOff>190500</xdr:colOff>
                <xdr:row>26</xdr:row>
                <xdr:rowOff>152400</xdr:rowOff>
              </to>
            </anchor>
          </controlPr>
        </control>
      </mc:Choice>
      <mc:Fallback>
        <control shapeId="4129" r:id="rId25" name="OptionButton11"/>
      </mc:Fallback>
    </mc:AlternateContent>
    <mc:AlternateContent xmlns:mc="http://schemas.openxmlformats.org/markup-compatibility/2006">
      <mc:Choice Requires="x14">
        <control shapeId="4130" r:id="rId26" name="OptionButton12">
          <controlPr defaultSize="0" autoLine="0" linkedCell="AA28" r:id="rId5">
            <anchor moveWithCells="1" sizeWithCells="1">
              <from>
                <xdr:col>1</xdr:col>
                <xdr:colOff>57150</xdr:colOff>
                <xdr:row>27</xdr:row>
                <xdr:rowOff>19050</xdr:rowOff>
              </from>
              <to>
                <xdr:col>1</xdr:col>
                <xdr:colOff>190500</xdr:colOff>
                <xdr:row>27</xdr:row>
                <xdr:rowOff>152400</xdr:rowOff>
              </to>
            </anchor>
          </controlPr>
        </control>
      </mc:Choice>
      <mc:Fallback>
        <control shapeId="4130" r:id="rId26" name="OptionButton12"/>
      </mc:Fallback>
    </mc:AlternateContent>
    <mc:AlternateContent xmlns:mc="http://schemas.openxmlformats.org/markup-compatibility/2006">
      <mc:Choice Requires="x14">
        <control shapeId="4131" r:id="rId27" name="OptionButton13">
          <controlPr defaultSize="0" autoLine="0" autoPict="0" linkedCell="AA29" r:id="rId5">
            <anchor moveWithCells="1" sizeWithCells="1">
              <from>
                <xdr:col>1</xdr:col>
                <xdr:colOff>57150</xdr:colOff>
                <xdr:row>28</xdr:row>
                <xdr:rowOff>19050</xdr:rowOff>
              </from>
              <to>
                <xdr:col>1</xdr:col>
                <xdr:colOff>190500</xdr:colOff>
                <xdr:row>28</xdr:row>
                <xdr:rowOff>152400</xdr:rowOff>
              </to>
            </anchor>
          </controlPr>
        </control>
      </mc:Choice>
      <mc:Fallback>
        <control shapeId="4131" r:id="rId27" name="OptionButton13"/>
      </mc:Fallback>
    </mc:AlternateContent>
    <mc:AlternateContent xmlns:mc="http://schemas.openxmlformats.org/markup-compatibility/2006">
      <mc:Choice Requires="x14">
        <control shapeId="4132" r:id="rId28" name="OptionButton14">
          <controlPr defaultSize="0" autoLine="0" autoPict="0" linkedCell="#REF!" r:id="rId7">
            <anchor moveWithCells="1" sizeWithCells="1">
              <from>
                <xdr:col>1</xdr:col>
                <xdr:colOff>66675</xdr:colOff>
                <xdr:row>35</xdr:row>
                <xdr:rowOff>0</xdr:rowOff>
              </from>
              <to>
                <xdr:col>1</xdr:col>
                <xdr:colOff>200025</xdr:colOff>
                <xdr:row>35</xdr:row>
                <xdr:rowOff>0</xdr:rowOff>
              </to>
            </anchor>
          </controlPr>
        </control>
      </mc:Choice>
      <mc:Fallback>
        <control shapeId="4132" r:id="rId28" name="OptionButton14"/>
      </mc:Fallback>
    </mc:AlternateContent>
    <mc:AlternateContent xmlns:mc="http://schemas.openxmlformats.org/markup-compatibility/2006">
      <mc:Choice Requires="x14">
        <control shapeId="4133" r:id="rId29" name="OptionButton15">
          <controlPr defaultSize="0" autoLine="0" autoPict="0" linkedCell="#REF!" r:id="rId5">
            <anchor moveWithCells="1" sizeWithCells="1">
              <from>
                <xdr:col>1</xdr:col>
                <xdr:colOff>66675</xdr:colOff>
                <xdr:row>35</xdr:row>
                <xdr:rowOff>0</xdr:rowOff>
              </from>
              <to>
                <xdr:col>1</xdr:col>
                <xdr:colOff>200025</xdr:colOff>
                <xdr:row>35</xdr:row>
                <xdr:rowOff>0</xdr:rowOff>
              </to>
            </anchor>
          </controlPr>
        </control>
      </mc:Choice>
      <mc:Fallback>
        <control shapeId="4133" r:id="rId29" name="OptionButton15"/>
      </mc:Fallback>
    </mc:AlternateContent>
    <mc:AlternateContent xmlns:mc="http://schemas.openxmlformats.org/markup-compatibility/2006">
      <mc:Choice Requires="x14">
        <control shapeId="4141" r:id="rId30" name="CheckBox1">
          <controlPr defaultSize="0" autoLine="0" autoPict="0" linkedCell="AA25" r:id="rId31">
            <anchor moveWithCells="1" sizeWithCells="1">
              <from>
                <xdr:col>1</xdr:col>
                <xdr:colOff>66675</xdr:colOff>
                <xdr:row>24</xdr:row>
                <xdr:rowOff>19050</xdr:rowOff>
              </from>
              <to>
                <xdr:col>1</xdr:col>
                <xdr:colOff>200025</xdr:colOff>
                <xdr:row>24</xdr:row>
                <xdr:rowOff>152400</xdr:rowOff>
              </to>
            </anchor>
          </controlPr>
        </control>
      </mc:Choice>
      <mc:Fallback>
        <control shapeId="4141" r:id="rId30" name="CheckBox1"/>
      </mc:Fallback>
    </mc:AlternateContent>
    <mc:AlternateContent xmlns:mc="http://schemas.openxmlformats.org/markup-compatibility/2006">
      <mc:Choice Requires="x14">
        <control shapeId="4142" r:id="rId32" name="OptionButton23">
          <controlPr defaultSize="0" autoLine="0" linkedCell="AA39" r:id="rId7">
            <anchor moveWithCells="1" sizeWithCells="1">
              <from>
                <xdr:col>1</xdr:col>
                <xdr:colOff>57150</xdr:colOff>
                <xdr:row>38</xdr:row>
                <xdr:rowOff>19050</xdr:rowOff>
              </from>
              <to>
                <xdr:col>1</xdr:col>
                <xdr:colOff>190500</xdr:colOff>
                <xdr:row>38</xdr:row>
                <xdr:rowOff>152400</xdr:rowOff>
              </to>
            </anchor>
          </controlPr>
        </control>
      </mc:Choice>
      <mc:Fallback>
        <control shapeId="4142" r:id="rId32" name="OptionButton23"/>
      </mc:Fallback>
    </mc:AlternateContent>
    <mc:AlternateContent xmlns:mc="http://schemas.openxmlformats.org/markup-compatibility/2006">
      <mc:Choice Requires="x14">
        <control shapeId="4143" r:id="rId33" name="OptionButton24">
          <controlPr defaultSize="0" autoLine="0" linkedCell="AD39" r:id="rId5">
            <anchor moveWithCells="1">
              <from>
                <xdr:col>8</xdr:col>
                <xdr:colOff>47625</xdr:colOff>
                <xdr:row>38</xdr:row>
                <xdr:rowOff>19050</xdr:rowOff>
              </from>
              <to>
                <xdr:col>8</xdr:col>
                <xdr:colOff>180975</xdr:colOff>
                <xdr:row>38</xdr:row>
                <xdr:rowOff>152400</xdr:rowOff>
              </to>
            </anchor>
          </controlPr>
        </control>
      </mc:Choice>
      <mc:Fallback>
        <control shapeId="4143" r:id="rId33" name="OptionButton24"/>
      </mc:Fallback>
    </mc:AlternateContent>
    <mc:AlternateContent xmlns:mc="http://schemas.openxmlformats.org/markup-compatibility/2006">
      <mc:Choice Requires="x14">
        <control shapeId="4144" r:id="rId34" name="CheckBox2">
          <controlPr defaultSize="0" autoLine="0" linkedCell="AA41" r:id="rId31">
            <anchor moveWithCells="1" sizeWithCells="1">
              <from>
                <xdr:col>1</xdr:col>
                <xdr:colOff>66675</xdr:colOff>
                <xdr:row>40</xdr:row>
                <xdr:rowOff>19050</xdr:rowOff>
              </from>
              <to>
                <xdr:col>1</xdr:col>
                <xdr:colOff>200025</xdr:colOff>
                <xdr:row>40</xdr:row>
                <xdr:rowOff>152400</xdr:rowOff>
              </to>
            </anchor>
          </controlPr>
        </control>
      </mc:Choice>
      <mc:Fallback>
        <control shapeId="4144" r:id="rId34" name="CheckBox2"/>
      </mc:Fallback>
    </mc:AlternateContent>
    <mc:AlternateContent xmlns:mc="http://schemas.openxmlformats.org/markup-compatibility/2006">
      <mc:Choice Requires="x14">
        <control shapeId="4145" r:id="rId35" name="CheckBox3">
          <controlPr defaultSize="0" autoLine="0" linkedCell="AA36" r:id="rId31">
            <anchor moveWithCells="1" sizeWithCells="1">
              <from>
                <xdr:col>1</xdr:col>
                <xdr:colOff>66675</xdr:colOff>
                <xdr:row>35</xdr:row>
                <xdr:rowOff>19050</xdr:rowOff>
              </from>
              <to>
                <xdr:col>1</xdr:col>
                <xdr:colOff>200025</xdr:colOff>
                <xdr:row>35</xdr:row>
                <xdr:rowOff>152400</xdr:rowOff>
              </to>
            </anchor>
          </controlPr>
        </control>
      </mc:Choice>
      <mc:Fallback>
        <control shapeId="4145" r:id="rId35" name="CheckBox3"/>
      </mc:Fallback>
    </mc:AlternateContent>
    <mc:AlternateContent xmlns:mc="http://schemas.openxmlformats.org/markup-compatibility/2006">
      <mc:Choice Requires="x14">
        <control shapeId="4146" r:id="rId36" name="CheckBox4">
          <controlPr defaultSize="0" autoLine="0" linkedCell="#REF!" r:id="rId31">
            <anchor moveWithCells="1" sizeWithCells="1">
              <from>
                <xdr:col>1</xdr:col>
                <xdr:colOff>66675</xdr:colOff>
                <xdr:row>35</xdr:row>
                <xdr:rowOff>0</xdr:rowOff>
              </from>
              <to>
                <xdr:col>1</xdr:col>
                <xdr:colOff>200025</xdr:colOff>
                <xdr:row>35</xdr:row>
                <xdr:rowOff>0</xdr:rowOff>
              </to>
            </anchor>
          </controlPr>
        </control>
      </mc:Choice>
      <mc:Fallback>
        <control shapeId="4146" r:id="rId36" name="CheckBox4"/>
      </mc:Fallback>
    </mc:AlternateContent>
    <mc:AlternateContent xmlns:mc="http://schemas.openxmlformats.org/markup-compatibility/2006">
      <mc:Choice Requires="x14">
        <control shapeId="4314" r:id="rId37" name="OptionButton19">
          <controlPr defaultSize="0" autoLine="0" linkedCell="AD40" r:id="rId5">
            <anchor moveWithCells="1">
              <from>
                <xdr:col>8</xdr:col>
                <xdr:colOff>47625</xdr:colOff>
                <xdr:row>39</xdr:row>
                <xdr:rowOff>19050</xdr:rowOff>
              </from>
              <to>
                <xdr:col>8</xdr:col>
                <xdr:colOff>180975</xdr:colOff>
                <xdr:row>39</xdr:row>
                <xdr:rowOff>152400</xdr:rowOff>
              </to>
            </anchor>
          </controlPr>
        </control>
      </mc:Choice>
      <mc:Fallback>
        <control shapeId="4314" r:id="rId37" name="OptionButton19"/>
      </mc:Fallback>
    </mc:AlternateContent>
    <mc:AlternateContent xmlns:mc="http://schemas.openxmlformats.org/markup-compatibility/2006">
      <mc:Choice Requires="x14">
        <control shapeId="4316" r:id="rId38" name="OptionButton20">
          <controlPr defaultSize="0" autoLine="0" linkedCell="AA40" r:id="rId5">
            <anchor moveWithCells="1">
              <from>
                <xdr:col>1</xdr:col>
                <xdr:colOff>57150</xdr:colOff>
                <xdr:row>39</xdr:row>
                <xdr:rowOff>28575</xdr:rowOff>
              </from>
              <to>
                <xdr:col>1</xdr:col>
                <xdr:colOff>190500</xdr:colOff>
                <xdr:row>49</xdr:row>
                <xdr:rowOff>0</xdr:rowOff>
              </to>
            </anchor>
          </controlPr>
        </control>
      </mc:Choice>
      <mc:Fallback>
        <control shapeId="4316" r:id="rId38" name="OptionButton20"/>
      </mc:Fallback>
    </mc:AlternateContent>
    <mc:AlternateContent xmlns:mc="http://schemas.openxmlformats.org/markup-compatibility/2006">
      <mc:Choice Requires="x14">
        <control shapeId="4360" r:id="rId39" name="CheckBox5">
          <controlPr defaultSize="0" autoLine="0" linkedCell="AA33" r:id="rId40">
            <anchor moveWithCells="1" sizeWithCells="1">
              <from>
                <xdr:col>1</xdr:col>
                <xdr:colOff>66675</xdr:colOff>
                <xdr:row>32</xdr:row>
                <xdr:rowOff>19050</xdr:rowOff>
              </from>
              <to>
                <xdr:col>1</xdr:col>
                <xdr:colOff>200025</xdr:colOff>
                <xdr:row>32</xdr:row>
                <xdr:rowOff>152400</xdr:rowOff>
              </to>
            </anchor>
          </controlPr>
        </control>
      </mc:Choice>
      <mc:Fallback>
        <control shapeId="4360" r:id="rId39" name="CheckBox5"/>
      </mc:Fallback>
    </mc:AlternateContent>
    <mc:AlternateContent xmlns:mc="http://schemas.openxmlformats.org/markup-compatibility/2006">
      <mc:Choice Requires="x14">
        <control shapeId="4362" r:id="rId41" name="CheckBox6">
          <controlPr defaultSize="0" autoLine="0" linkedCell="AA34" r:id="rId40">
            <anchor moveWithCells="1" sizeWithCells="1">
              <from>
                <xdr:col>1</xdr:col>
                <xdr:colOff>66675</xdr:colOff>
                <xdr:row>33</xdr:row>
                <xdr:rowOff>19050</xdr:rowOff>
              </from>
              <to>
                <xdr:col>1</xdr:col>
                <xdr:colOff>200025</xdr:colOff>
                <xdr:row>33</xdr:row>
                <xdr:rowOff>152400</xdr:rowOff>
              </to>
            </anchor>
          </controlPr>
        </control>
      </mc:Choice>
      <mc:Fallback>
        <control shapeId="4362" r:id="rId41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3:H25"/>
  <sheetViews>
    <sheetView showGridLines="0" showRowColHeaders="0" workbookViewId="0">
      <selection activeCell="H23" sqref="H23"/>
    </sheetView>
  </sheetViews>
  <sheetFormatPr defaultRowHeight="15" x14ac:dyDescent="0.25"/>
  <cols>
    <col min="7" max="7" width="2.28515625" customWidth="1"/>
  </cols>
  <sheetData>
    <row r="3" spans="2:2" ht="15.75" x14ac:dyDescent="0.25">
      <c r="B3" s="42" t="s">
        <v>73</v>
      </c>
    </row>
    <row r="4" spans="2:2" ht="15.75" x14ac:dyDescent="0.25">
      <c r="B4" s="42"/>
    </row>
    <row r="5" spans="2:2" x14ac:dyDescent="0.25">
      <c r="B5" s="43" t="s">
        <v>74</v>
      </c>
    </row>
    <row r="6" spans="2:2" x14ac:dyDescent="0.25">
      <c r="B6" s="43" t="s">
        <v>75</v>
      </c>
    </row>
    <row r="7" spans="2:2" x14ac:dyDescent="0.25">
      <c r="B7" s="43" t="s">
        <v>76</v>
      </c>
    </row>
    <row r="8" spans="2:2" x14ac:dyDescent="0.25">
      <c r="B8" s="44" t="s">
        <v>77</v>
      </c>
    </row>
    <row r="9" spans="2:2" x14ac:dyDescent="0.25">
      <c r="B9" s="43" t="s">
        <v>78</v>
      </c>
    </row>
    <row r="10" spans="2:2" x14ac:dyDescent="0.25">
      <c r="B10" s="43" t="s">
        <v>79</v>
      </c>
    </row>
    <row r="11" spans="2:2" x14ac:dyDescent="0.25">
      <c r="B11" s="43" t="s">
        <v>80</v>
      </c>
    </row>
    <row r="12" spans="2:2" x14ac:dyDescent="0.25">
      <c r="B12" s="43" t="s">
        <v>81</v>
      </c>
    </row>
    <row r="13" spans="2:2" x14ac:dyDescent="0.25">
      <c r="B13" s="43" t="s">
        <v>82</v>
      </c>
    </row>
    <row r="14" spans="2:2" x14ac:dyDescent="0.25">
      <c r="B14" s="43" t="s">
        <v>83</v>
      </c>
    </row>
    <row r="15" spans="2:2" x14ac:dyDescent="0.25">
      <c r="B15" s="43" t="s">
        <v>84</v>
      </c>
    </row>
    <row r="16" spans="2:2" x14ac:dyDescent="0.25">
      <c r="B16" s="43" t="s">
        <v>85</v>
      </c>
    </row>
    <row r="17" spans="2:8" x14ac:dyDescent="0.25">
      <c r="B17" s="43" t="s">
        <v>86</v>
      </c>
    </row>
    <row r="18" spans="2:8" x14ac:dyDescent="0.25">
      <c r="B18" s="43" t="s">
        <v>87</v>
      </c>
    </row>
    <row r="19" spans="2:8" x14ac:dyDescent="0.25">
      <c r="B19" s="44" t="s">
        <v>88</v>
      </c>
    </row>
    <row r="20" spans="2:8" x14ac:dyDescent="0.25">
      <c r="B20" s="45" t="s">
        <v>89</v>
      </c>
    </row>
    <row r="21" spans="2:8" x14ac:dyDescent="0.25">
      <c r="B21" s="45" t="s">
        <v>90</v>
      </c>
    </row>
    <row r="22" spans="2:8" x14ac:dyDescent="0.25">
      <c r="B22" s="45" t="s">
        <v>91</v>
      </c>
    </row>
    <row r="23" spans="2:8" x14ac:dyDescent="0.25">
      <c r="B23" s="43" t="s">
        <v>92</v>
      </c>
      <c r="H23" s="46" t="s">
        <v>69</v>
      </c>
    </row>
    <row r="24" spans="2:8" x14ac:dyDescent="0.25">
      <c r="B24" s="43"/>
    </row>
    <row r="25" spans="2:8" x14ac:dyDescent="0.25">
      <c r="B25" s="43" t="s">
        <v>70</v>
      </c>
    </row>
  </sheetData>
  <sheetProtection algorithmName="SHA-512" hashValue="fCE4z81zs3yyeWI7pD9W5Sd5ICjpquaCwPpHVzEc6TN3ky8Psd7DaUHpz6Yy6j/JRjjRB5Gg0sN1/N7qDDiCEw==" saltValue="r5cWjt3L2JgRONibPPZyDg==" spinCount="100000" sheet="1" objects="1" scenarios="1"/>
  <hyperlinks>
    <hyperlink ref="H23" location="'TOR 150'!A1" display="TOR 15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0"/>
  <sheetViews>
    <sheetView showGridLines="0" showRowColHeaders="0" zoomScaleNormal="100" workbookViewId="0">
      <selection activeCell="A4" sqref="A4"/>
    </sheetView>
  </sheetViews>
  <sheetFormatPr defaultRowHeight="15" x14ac:dyDescent="0.25"/>
  <cols>
    <col min="1" max="1" width="11.85546875" customWidth="1"/>
    <col min="2" max="2" width="7" style="11" customWidth="1"/>
    <col min="3" max="4" width="20.28515625" customWidth="1"/>
    <col min="7" max="8" width="20.28515625" customWidth="1"/>
  </cols>
  <sheetData>
    <row r="1" spans="1:8" x14ac:dyDescent="0.25">
      <c r="A1" s="10" t="s">
        <v>11</v>
      </c>
      <c r="B1" s="10" t="s">
        <v>12</v>
      </c>
      <c r="C1" s="10" t="s">
        <v>20</v>
      </c>
      <c r="D1" s="10" t="s">
        <v>21</v>
      </c>
      <c r="G1" s="10" t="s">
        <v>23</v>
      </c>
      <c r="H1" s="10" t="s">
        <v>24</v>
      </c>
    </row>
    <row r="2" spans="1:8" ht="99.6" customHeight="1" x14ac:dyDescent="0.25">
      <c r="A2" s="9" t="s">
        <v>71</v>
      </c>
      <c r="B2" s="12">
        <v>1</v>
      </c>
    </row>
    <row r="3" spans="1:8" ht="99.6" customHeight="1" x14ac:dyDescent="0.25">
      <c r="A3" s="9" t="s">
        <v>72</v>
      </c>
      <c r="B3" s="12">
        <v>2</v>
      </c>
    </row>
    <row r="4" spans="1:8" ht="99.6" customHeight="1" x14ac:dyDescent="0.25">
      <c r="A4" s="9" t="s">
        <v>16</v>
      </c>
      <c r="B4" s="12">
        <v>3</v>
      </c>
    </row>
    <row r="5" spans="1:8" ht="99.6" customHeight="1" x14ac:dyDescent="0.25">
      <c r="A5" s="9" t="s">
        <v>17</v>
      </c>
      <c r="B5" s="12">
        <v>4</v>
      </c>
    </row>
    <row r="6" spans="1:8" ht="99.6" customHeight="1" x14ac:dyDescent="0.25">
      <c r="A6" s="9" t="s">
        <v>18</v>
      </c>
      <c r="B6" s="12">
        <v>5</v>
      </c>
    </row>
    <row r="7" spans="1:8" ht="99.6" customHeight="1" x14ac:dyDescent="0.25">
      <c r="A7" s="9" t="s">
        <v>19</v>
      </c>
      <c r="B7" s="12">
        <v>6</v>
      </c>
    </row>
    <row r="8" spans="1:8" x14ac:dyDescent="0.25">
      <c r="A8" s="9"/>
    </row>
    <row r="10" spans="1:8" x14ac:dyDescent="0.25">
      <c r="A10" s="9"/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TOR 150</vt:lpstr>
      <vt:lpstr>HELP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Relematika</dc:creator>
  <cp:lastModifiedBy>Блинов Роман Владимирович</cp:lastModifiedBy>
  <cp:lastPrinted>2021-03-09T07:01:39Z</cp:lastPrinted>
  <dcterms:created xsi:type="dcterms:W3CDTF">2019-01-18T10:54:14Z</dcterms:created>
  <dcterms:modified xsi:type="dcterms:W3CDTF">2022-06-27T13:28:32Z</dcterms:modified>
</cp:coreProperties>
</file>